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525" activeTab="3"/>
  </bookViews>
  <sheets>
    <sheet name="belanja langsung" sheetId="1" r:id="rId1"/>
    <sheet name="belanja tidak langsung" sheetId="2" r:id="rId2"/>
    <sheet name="Sheet3" sheetId="3" r:id="rId3"/>
    <sheet name="Sheet1" sheetId="4" r:id="rId4"/>
  </sheets>
  <definedNames>
    <definedName name="_xlnm._FilterDatabase" localSheetId="0" hidden="1">'belanja langsung'!$A$4:$Q$66</definedName>
    <definedName name="_xlnm._FilterDatabase" localSheetId="2" hidden="1">Sheet3!$A$2:$Q$74</definedName>
    <definedName name="_xlnm.Print_Area" localSheetId="0">'belanja langsung'!$A$2:$P$79</definedName>
    <definedName name="_xlnm.Print_Area" localSheetId="1">'belanja tidak langsung'!#REF!</definedName>
    <definedName name="_xlnm.Print_Area" localSheetId="2">Sheet3!$A$2:$P$74</definedName>
    <definedName name="_xlnm.Print_Titles" localSheetId="0">'belanja langsung'!$4:$7</definedName>
    <definedName name="_xlnm.Print_Titles" localSheetId="2">Sheet3!$4:$6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"/>
  <c r="O8"/>
  <c r="O9"/>
  <c r="O11"/>
  <c r="O12"/>
  <c r="O13"/>
  <c r="O14"/>
  <c r="O15"/>
  <c r="O16"/>
  <c r="O17"/>
  <c r="O7"/>
  <c r="N10"/>
  <c r="O10" s="1"/>
  <c r="M18"/>
  <c r="M66" i="3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L48"/>
  <c r="O47"/>
  <c r="O46"/>
  <c r="O45"/>
  <c r="O43"/>
  <c r="L43"/>
  <c r="O42"/>
  <c r="L42"/>
  <c r="L66" s="1"/>
  <c r="O41"/>
  <c r="O39"/>
  <c r="O38"/>
  <c r="O36"/>
  <c r="O35"/>
  <c r="N34"/>
  <c r="O34" s="1"/>
  <c r="N32"/>
  <c r="O32" s="1"/>
  <c r="O30"/>
  <c r="O29"/>
  <c r="O28"/>
  <c r="N27"/>
  <c r="O27" s="1"/>
  <c r="N26"/>
  <c r="O26" s="1"/>
  <c r="O25"/>
  <c r="N24"/>
  <c r="O24" s="1"/>
  <c r="N22"/>
  <c r="O22" s="1"/>
  <c r="O21"/>
  <c r="N20"/>
  <c r="O20" s="1"/>
  <c r="N19"/>
  <c r="O19" s="1"/>
  <c r="N18"/>
  <c r="O18" s="1"/>
  <c r="O17"/>
  <c r="N16"/>
  <c r="O16" s="1"/>
  <c r="N15"/>
  <c r="O15" s="1"/>
  <c r="N14"/>
  <c r="O14" s="1"/>
  <c r="N13"/>
  <c r="O13" s="1"/>
  <c r="N12"/>
  <c r="O12" s="1"/>
  <c r="N11"/>
  <c r="O11" s="1"/>
  <c r="N10"/>
  <c r="O10" s="1"/>
  <c r="N9"/>
  <c r="N66" s="1"/>
  <c r="O55" i="1"/>
  <c r="O54"/>
  <c r="O39"/>
  <c r="O38"/>
  <c r="O35"/>
  <c r="M66"/>
  <c r="L66"/>
  <c r="N34"/>
  <c r="O34" s="1"/>
  <c r="N32"/>
  <c r="O32" s="1"/>
  <c r="N27"/>
  <c r="N26"/>
  <c r="O26" s="1"/>
  <c r="N24"/>
  <c r="O24" s="1"/>
  <c r="N22"/>
  <c r="O22" s="1"/>
  <c r="N20"/>
  <c r="O20" s="1"/>
  <c r="N19"/>
  <c r="O19" s="1"/>
  <c r="N18"/>
  <c r="O18" s="1"/>
  <c r="N16"/>
  <c r="O16" s="1"/>
  <c r="N15"/>
  <c r="O15" s="1"/>
  <c r="N14"/>
  <c r="O14" s="1"/>
  <c r="N13"/>
  <c r="O13" s="1"/>
  <c r="N12"/>
  <c r="O12" s="1"/>
  <c r="N11"/>
  <c r="O11" s="1"/>
  <c r="N10"/>
  <c r="N9"/>
  <c r="O9" s="1"/>
  <c r="O25"/>
  <c r="O28"/>
  <c r="O29"/>
  <c r="O30"/>
  <c r="O10"/>
  <c r="O17"/>
  <c r="O21"/>
  <c r="O27"/>
  <c r="O36"/>
  <c r="O41"/>
  <c r="O42"/>
  <c r="O43"/>
  <c r="O45"/>
  <c r="O46"/>
  <c r="O47"/>
  <c r="O48"/>
  <c r="O49"/>
  <c r="O50"/>
  <c r="O51"/>
  <c r="O52"/>
  <c r="O53"/>
  <c r="O56"/>
  <c r="O57"/>
  <c r="O58"/>
  <c r="O59"/>
  <c r="O60"/>
  <c r="O61"/>
  <c r="O62"/>
  <c r="O63"/>
  <c r="O64"/>
  <c r="O65"/>
  <c r="L48"/>
  <c r="L43"/>
  <c r="L42"/>
  <c r="N18" i="2" l="1"/>
  <c r="O18" s="1"/>
  <c r="O9" i="3"/>
  <c r="O66" s="1"/>
  <c r="N66" i="1"/>
  <c r="O66"/>
</calcChain>
</file>

<file path=xl/sharedStrings.xml><?xml version="1.0" encoding="utf-8"?>
<sst xmlns="http://schemas.openxmlformats.org/spreadsheetml/2006/main" count="1759" uniqueCount="282">
  <si>
    <t>Kode</t>
  </si>
  <si>
    <t>Program/Kegiatan</t>
  </si>
  <si>
    <t>Tolok Ukur Keluaran Kegiatan</t>
  </si>
  <si>
    <t>Rencana Tahun 2017</t>
  </si>
  <si>
    <t>Lokasi</t>
  </si>
  <si>
    <t>Target Capaian Kinerja</t>
  </si>
  <si>
    <t>Pagu Indikatif</t>
  </si>
  <si>
    <t>Sebelum 
Perubahan</t>
  </si>
  <si>
    <t>Sesudah 
Perubahan</t>
  </si>
  <si>
    <t>Jumlah 
Perubahan 
(+/-)</t>
  </si>
  <si>
    <t>Penetapan 
RKPD</t>
  </si>
  <si>
    <t>01</t>
  </si>
  <si>
    <t>023</t>
  </si>
  <si>
    <t>Program Pelayanan Administrasi Perkantoran</t>
  </si>
  <si>
    <t>001</t>
  </si>
  <si>
    <t>Penyediaan jasa surat menyurat</t>
  </si>
  <si>
    <t>002</t>
  </si>
  <si>
    <t>Penyediaan jasa komunikasi, sumber daya air dan listrik</t>
  </si>
  <si>
    <t>Penyediaan jasa pemeliharaan dan perizinan kendaraan dinas/operasional</t>
  </si>
  <si>
    <t>Penyediaan jasa administrasi keuangan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</si>
  <si>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</si>
  <si>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</si>
  <si>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</si>
  <si>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</si>
  <si>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peralatan dan perlengkapan kantor</t>
  </si>
  <si>
    <t>Penyediaan peralatan rumah tangga</t>
  </si>
  <si>
    <t>Penyediaan bahan bacaan dan peraturan perundang-undangan</t>
  </si>
  <si>
    <t xml:space="preserve">Penyediaan makanan dan minuman </t>
  </si>
  <si>
    <t>Rapat-rapat koordinasi dan konsultasi ke luar daerah</t>
  </si>
  <si>
    <t>Rapat-rapat koordinasi dan konsultasi ke dalam daerah</t>
  </si>
  <si>
    <t>02</t>
  </si>
  <si>
    <t>Program Peningkatan Sarana dan Prasarana Aparatur</t>
  </si>
  <si>
    <t>Pembangunan gedung  kantor</t>
  </si>
  <si>
    <t>Pengadaan mebeler</t>
  </si>
  <si>
    <t>Pengadaan instalasi air, listrik, dan telepon</t>
  </si>
  <si>
    <t>Pemeliharaan rutin/berkala kendaraan dinas/operasional</t>
  </si>
  <si>
    <t>Pemeliharaan rutin/berkala peralatan gedung kantor</t>
  </si>
  <si>
    <t>03</t>
  </si>
  <si>
    <t>Program Peningkatan Disiplin Aparatur</t>
  </si>
  <si>
    <t>Pengadaan pakaian khusus hari-hari tertentu</t>
  </si>
  <si>
    <t>05</t>
  </si>
  <si>
    <t>Pendidikan dan Pelatihan Formal</t>
  </si>
  <si>
    <t>Bimbingan Teknis Implementasi Peraturan Perundang-undangan</t>
  </si>
  <si>
    <t>29</t>
  </si>
  <si>
    <t>Program peningkatan kapasitas sumber daya aparatur</t>
  </si>
  <si>
    <t>Pendidikan dan pelatihan prajabatan bagi Calon PNS daerah</t>
  </si>
  <si>
    <t>Pendidikan dan pelatihan struktural bagi PNS daerah</t>
  </si>
  <si>
    <t>Pendidikan dan pelatihan fungsional bagi PNS daerah</t>
  </si>
  <si>
    <t>30</t>
  </si>
  <si>
    <t>Program pembinaan dan pengembangan aparatur</t>
  </si>
  <si>
    <t>Seleksi penerimaan CPNS</t>
  </si>
  <si>
    <t>Penataan sistem administrasi kenaikan pangkat otomatis PNS</t>
  </si>
  <si>
    <t>Pembangunan/pengembangan sistem informasi kepegawaian daerah (SIMPEG)</t>
  </si>
  <si>
    <t>Seleksi dan penetapan PNS untuk tugas belajar</t>
  </si>
  <si>
    <t>Pemberian penghargaan bagi PNS yang berprestasi</t>
  </si>
  <si>
    <t>Proses penanganan kasus-kasus pelanggaran disiplin PNS</t>
  </si>
  <si>
    <t>Monitoring, evaluasi dan pelaporan</t>
  </si>
  <si>
    <t>Sidang Baperjakat</t>
  </si>
  <si>
    <t>Pelantikan pejabat struktural/fungsional</t>
  </si>
  <si>
    <t>Penyelesaian kartu istri, kartu suami, kartu pegawai, dan taspen</t>
  </si>
  <si>
    <t>Penyelenggaraan pemindahan, pemberhentian, dan pensiun PNS</t>
  </si>
  <si>
    <t>Penyusunan formasi PNS</t>
  </si>
  <si>
    <t>Penyediaan Kartu Pegawai Elektronik (KPE)</t>
  </si>
  <si>
    <t>Sosialisasi peraturan perundang-undangan bidang kepegawaian</t>
  </si>
  <si>
    <t>Penegakan disiplin PNS (Sidak)</t>
  </si>
  <si>
    <t>Pemantapan disiplin</t>
  </si>
  <si>
    <t>Bantuan penyelenggaraan ujian kenaikan pangkat penyesuaian ijazah dan ujian dinas</t>
  </si>
  <si>
    <t>Pemantapan proses penilaian prestasi kerja PNS</t>
  </si>
  <si>
    <t>Penyelesaian Administrasi Jabatan Fungsional</t>
  </si>
  <si>
    <t>006</t>
  </si>
  <si>
    <t>007</t>
  </si>
  <si>
    <t>008</t>
  </si>
  <si>
    <t>010</t>
  </si>
  <si>
    <t>011</t>
  </si>
  <si>
    <t>012</t>
  </si>
  <si>
    <t>013</t>
  </si>
  <si>
    <t>014</t>
  </si>
  <si>
    <t>015</t>
  </si>
  <si>
    <t>017</t>
  </si>
  <si>
    <t>018</t>
  </si>
  <si>
    <t>019</t>
  </si>
  <si>
    <t>003</t>
  </si>
  <si>
    <t>024</t>
  </si>
  <si>
    <t>028</t>
  </si>
  <si>
    <t>005</t>
  </si>
  <si>
    <t>004</t>
  </si>
  <si>
    <t>009</t>
  </si>
  <si>
    <t>025</t>
  </si>
  <si>
    <t>026</t>
  </si>
  <si>
    <t>027</t>
  </si>
  <si>
    <t>031</t>
  </si>
  <si>
    <t>032</t>
  </si>
  <si>
    <t>033</t>
  </si>
  <si>
    <t>034</t>
  </si>
  <si>
    <t>035</t>
  </si>
  <si>
    <t>Total</t>
  </si>
  <si>
    <t>Jumlah perangko, materai, dan jasa paket/pengiriman surat</t>
  </si>
  <si>
    <t>BKD Kabupaten Blora</t>
  </si>
  <si>
    <t>15 perangko, 505 materai, dan 12 kali jasa pengiriman</t>
  </si>
  <si>
    <t>1 telepon, 1 listrik, 1 internet, dan 6 tangki air</t>
  </si>
  <si>
    <t xml:space="preserve">Jumlah rekening telepon, listrik, internet yang terbayar selama 12 bulan dan pembelian air </t>
  </si>
  <si>
    <t>Jumlah kendaraan operasional yang terbayar pajaknya</t>
  </si>
  <si>
    <t>4 unit mobil dan 20 unit motor</t>
  </si>
  <si>
    <t>Jumlah pengelola administrasi keuangan dan barang yang terbayarnya honornya</t>
  </si>
  <si>
    <t>37 orang</t>
  </si>
  <si>
    <t>Jumlah alat kebersihan dan bahan pembersih dan jasa laundry</t>
  </si>
  <si>
    <t>30 jenis dan 12 kali</t>
  </si>
  <si>
    <t>Jumlah alat tulis kantor</t>
  </si>
  <si>
    <t xml:space="preserve">61 jenis </t>
  </si>
  <si>
    <t>Jumlah spanduk, barang cetakan dan foto copy</t>
  </si>
  <si>
    <t>6 bh spanduk, 4 jenis blanko, 3 jenis amplop, 100 bh kartu lebaran, 400 stopmap, buku agenda surat, dan 20.000 lb foto copy</t>
  </si>
  <si>
    <t>23 jenis alat listrik</t>
  </si>
  <si>
    <t xml:space="preserve">Jumlah peralatan dan perlengkapan kantor </t>
  </si>
  <si>
    <t>1 lemari arsip, 1 mesin penghancur kertas, 4 laptop, 1 printer, 4 AC, dan 1 mesin penghisap debu</t>
  </si>
  <si>
    <t>Jumlah peralatan rumah tangga</t>
  </si>
  <si>
    <t>10 buah taplak meja, 1 bh tabung gas, 5 bh dispenser, 2 bh kulkas, 1 bh rak piring, 5 lusin piring, 2 dus gelas, 9 lusin sendok, 1 lusin garpu, 3 set tea</t>
  </si>
  <si>
    <t>3 jenis surat kabar</t>
  </si>
  <si>
    <t>Jumlah jenis surat kabar</t>
  </si>
  <si>
    <t>Jumlah jenis alat listrik</t>
  </si>
  <si>
    <t>Jumlah makanan dan minuman harian pegawai, rapat dan tamu</t>
  </si>
  <si>
    <t>2670 gelas kacang hijau, 220 dos AMDK, 140 galon air, 399 dos snack dan 25 dos makan</t>
  </si>
  <si>
    <t>Jumlah kegiatan rakor dan konsultasi keluar daerah</t>
  </si>
  <si>
    <t>120 kali</t>
  </si>
  <si>
    <t>Jumlah rakor dan konsultasi ke dalam daerah</t>
  </si>
  <si>
    <t>79 kali</t>
  </si>
  <si>
    <t>Jumlah gedung aula dan mushola</t>
  </si>
  <si>
    <t>1 unit gedung aula dan 1 unit mushola</t>
  </si>
  <si>
    <t>Jumlah meja tamu, sofa dan kursi lipat</t>
  </si>
  <si>
    <t>1 set meja tamu, 1 set sofa, dan 100 bh kursi lipat</t>
  </si>
  <si>
    <t xml:space="preserve">Jumlah penambahan instalasi listrik dan telepon </t>
  </si>
  <si>
    <t>2 jenis</t>
  </si>
  <si>
    <t>Jumlah kendaraan dinas yang terpelihara</t>
  </si>
  <si>
    <t>Jumlah unit peralatan gedung kantor yang terpelihara</t>
  </si>
  <si>
    <t>37 unit peralatan  dan perlengkapan kantor dan 1 instalasi telepon</t>
  </si>
  <si>
    <t>Jumlah pakaian khusus hari-hari tertentu</t>
  </si>
  <si>
    <t>48 stel pakaian olah raga dan batik</t>
  </si>
  <si>
    <t>Jumlah peserta kursus/sosialisasi/bintek</t>
  </si>
  <si>
    <t>Jumlah peserta bintek</t>
  </si>
  <si>
    <t>56 orang</t>
  </si>
  <si>
    <t>Jumlah peserta Diklat Prajabatan</t>
  </si>
  <si>
    <t>195 CPNS</t>
  </si>
  <si>
    <t>Jumlah pejabat struktural yang mengikuti Diklat PIM II, III, IV</t>
  </si>
  <si>
    <t>2 peserta Diklat PIM II, 5 peserta Diklat PIM III, dan 30 orang Diklat PIM IV</t>
  </si>
  <si>
    <t>Jumlah peserta diklat teknis fungsional</t>
  </si>
  <si>
    <t>Jumlah CPNS yang terseleksi</t>
  </si>
  <si>
    <t>300 CPNS</t>
  </si>
  <si>
    <t>Jumlah SK KP yang terbit</t>
  </si>
  <si>
    <t>1200 SK</t>
  </si>
  <si>
    <t>Jumlah data PNS yang terupdate, jumlah penambahan modul aplikasi SIMPEG dan pengadaan peralatan jaringan komputer</t>
  </si>
  <si>
    <t>9.500 data PNS, 1 modul aplikasi SIMPEG dan 1 unit peralatan jaringan komputer</t>
  </si>
  <si>
    <t>Jumlah tanda kehormatan dan piagam satya lancana karya satya</t>
  </si>
  <si>
    <t>200 tanda kehormatan</t>
  </si>
  <si>
    <t>Jumlah sidang penyelesaian kasus pelanggaran disiplin PNS dan sidang izin perkawinan/perceraian PNS</t>
  </si>
  <si>
    <t>10 kali sidang</t>
  </si>
  <si>
    <t>6.500 LP2P</t>
  </si>
  <si>
    <t>Jumlah laporan pajak pribadi PNS Gol. III/a keatas (LP2P)</t>
  </si>
  <si>
    <t>Jumlah sidang baperjakat dan jumlah seleksi calon pejabat pimpinan tinggi pratama</t>
  </si>
  <si>
    <t>10 kali sidang baperjakat dan 1 kali seleksi calon pejabat pimpinan tinggi pratama</t>
  </si>
  <si>
    <t>Jumlah pelantikan pejabat struktural/fungsional</t>
  </si>
  <si>
    <t>5 kali</t>
  </si>
  <si>
    <t>Jumlah karis, karsu, karpeg dan kartu taspen</t>
  </si>
  <si>
    <t>150 kartu</t>
  </si>
  <si>
    <t>Jumlah SK pemindahan dan SK pensiun yang terbit</t>
  </si>
  <si>
    <t>200 SK pemindahan dan 350 SK pensiun</t>
  </si>
  <si>
    <t>Jumlah laporan kebutuhan formasi</t>
  </si>
  <si>
    <t>1 buah laporan</t>
  </si>
  <si>
    <t>Jumlah ralat/cetak kembali KPE</t>
  </si>
  <si>
    <t>50 KPE</t>
  </si>
  <si>
    <t>Jumlah peserta sosialisasi</t>
  </si>
  <si>
    <t>Jumlah inspeksi mendadak (sidak)</t>
  </si>
  <si>
    <t>4 kali</t>
  </si>
  <si>
    <t>Jumlah peserta pemantapan disiplin</t>
  </si>
  <si>
    <t>195 orang</t>
  </si>
  <si>
    <t>Jumlah peserta Ujian dinas dan Ujian kenaikan pangkat penyesuaian ijazah (UKPPI)</t>
  </si>
  <si>
    <t>100 peserta ujian dinas dan 200 peserta UKPPI</t>
  </si>
  <si>
    <t>9 orang</t>
  </si>
  <si>
    <t>150 orang</t>
  </si>
  <si>
    <t>50 orang</t>
  </si>
  <si>
    <t>Jumlah peserta pemantapan penyusunan dan penilaian Sasaran Kerja Pegawai (SKP)</t>
  </si>
  <si>
    <t>Jumlah SK jabatan fungsional</t>
  </si>
  <si>
    <t>400 SK</t>
  </si>
  <si>
    <t>15 SK TB, 150 SK IB, 10 SK KB, dan 75 SK IPG serta 3 orang calon dokter spesialis</t>
  </si>
  <si>
    <t>Jumlah SK IB, KB, TB dan IPG yang terbit serta jumlah  calon dokter spesialis yang diberangkatkan tugas belajar</t>
  </si>
  <si>
    <t>USULAN PERUBAHAN RENCANA KERJA PEMERINTAH DAERAH TAHUN 2017</t>
  </si>
  <si>
    <t>SKPD : BKD KABUPATEN BLORA</t>
  </si>
  <si>
    <t>S</t>
  </si>
  <si>
    <t>D</t>
  </si>
  <si>
    <t>SD</t>
  </si>
  <si>
    <t>B</t>
  </si>
  <si>
    <t>R</t>
  </si>
  <si>
    <t>M</t>
  </si>
  <si>
    <t>ALL</t>
  </si>
  <si>
    <r>
      <t xml:space="preserve">1 lemari arsip, 1 mesin penghancur kertas, 4 laptop, </t>
    </r>
    <r>
      <rPr>
        <b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printer, 4 AC, dan 1 mesin penghisap debu, </t>
    </r>
    <r>
      <rPr>
        <b/>
        <sz val="12"/>
        <color theme="1"/>
        <rFont val="Arial"/>
        <family val="2"/>
      </rPr>
      <t>1 scanner, 2 UPS</t>
    </r>
  </si>
  <si>
    <t xml:space="preserve">Jenis Kegiatan </t>
  </si>
  <si>
    <t>(a/b/c)</t>
  </si>
  <si>
    <t>Keterangan</t>
  </si>
  <si>
    <t>a : kegiatan sedang berjalan</t>
  </si>
  <si>
    <t>b : kegiatan alternatif</t>
  </si>
  <si>
    <t>c : kegiatan baru</t>
  </si>
  <si>
    <t>022</t>
  </si>
  <si>
    <t>Pemeliharaan rutin/berkala gedung/kantor</t>
  </si>
  <si>
    <t>-</t>
  </si>
  <si>
    <t>Jumlah gedung/kantor yang terpelihara</t>
  </si>
  <si>
    <t>1 unit gedung (teralis, pagar lt. 2, papan pengumuman, tiang bendera, carport/lantai teras)</t>
  </si>
  <si>
    <t>c</t>
  </si>
  <si>
    <t>Pengadaan kendaraan dinas/operasional</t>
  </si>
  <si>
    <t>Jumlah kendaraan dinas/operasional</t>
  </si>
  <si>
    <t>1 unit kendaraan dinas roda empat untuk pimpinan</t>
  </si>
  <si>
    <t>900 SK</t>
  </si>
  <si>
    <t>15 SK TB, 150 SK IB, 5 SK KB, dan 50 SK IPG serta 4 orang calon dokter spesialis</t>
  </si>
  <si>
    <t>13 kali sidang baperjakat dan 1 kali seleksi calon pejabat pimpinan tinggi pratama</t>
  </si>
  <si>
    <t>6 kali</t>
  </si>
  <si>
    <t>50 peserta ujian dinas dan 350 peserta UKPPI</t>
  </si>
  <si>
    <t>300 SK</t>
  </si>
  <si>
    <t>386 CPNS</t>
  </si>
  <si>
    <t>9.500 data PNS, 1 modul aplikasi SIMPEG, 1 unit peralatan jaringan komputer dan rekonsiliasi data PNS</t>
  </si>
  <si>
    <t>Jumlah data PNS yang terupdate, jumlah penambahan modul aplikasi SIMPEG, pengadaan peralatan jaringan komputer dan rekonsiliasi data PNS</t>
  </si>
  <si>
    <t>186 CPNS</t>
  </si>
  <si>
    <t>2 peserta Diklat PIM II, 7 peserta Diklat PIM III, dan 30 orang Diklat PIM IV</t>
  </si>
  <si>
    <t>255 orang</t>
  </si>
  <si>
    <t>186 orang</t>
  </si>
  <si>
    <t>a</t>
  </si>
  <si>
    <t xml:space="preserve">Sosialisasi peraturan perundang-undangan </t>
  </si>
  <si>
    <t>b</t>
  </si>
  <si>
    <t>06</t>
  </si>
  <si>
    <t>Program Peningkatan Pengembangan Sistem Pelaporan Capaian Kinerja dan Keuangan</t>
  </si>
  <si>
    <t>Penyusunan laporan keuangan akhir tahun</t>
  </si>
  <si>
    <t>Penyusunan rencana strategis, rencana kinerja, dan penetapan kinerja SKPD</t>
  </si>
  <si>
    <t>Penyelesaian administrasi SK CPNS ke PNS</t>
  </si>
  <si>
    <t>Penyelenggaraan sumpah janji PNS</t>
  </si>
  <si>
    <t>12 kali sidang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</si>
  <si>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</si>
  <si>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</si>
  <si>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</si>
  <si>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</si>
  <si>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</si>
  <si>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</si>
  <si>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</si>
  <si>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</si>
  <si>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</si>
  <si>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</si>
  <si>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</si>
  <si>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</si>
  <si>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</si>
  <si>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 xml:space="preserve">Jumlah 
Perubahan 
(+/-) = (11) - (10) </t>
  </si>
  <si>
    <t>00</t>
  </si>
  <si>
    <t>04</t>
  </si>
  <si>
    <t xml:space="preserve"> Kepala Badan Kepegawaian Daerah</t>
  </si>
  <si>
    <t>Kabupaten Blora</t>
  </si>
  <si>
    <t>Drs. SUWIGNYO, M.Si</t>
  </si>
  <si>
    <t>Pembina Utama Muda</t>
  </si>
  <si>
    <t>NIP. 19571012 197710 1 001</t>
  </si>
  <si>
    <t>Blora,  3  Juli  2017</t>
  </si>
  <si>
    <t>Program / Kegiatan</t>
  </si>
  <si>
    <t>1 lemari arsip, 1 mesin penghancur kertas, 4 laptop, 2 printer, 4 AC, dan 1 mesin penghisap debu, 1 scanner, 2 UPS</t>
  </si>
  <si>
    <t>Belanja Pegawai</t>
  </si>
  <si>
    <t>Gaji Pokok</t>
  </si>
  <si>
    <t>Tunjangan Keluarga</t>
  </si>
  <si>
    <t>Tunjangan Jabatan struktural</t>
  </si>
  <si>
    <t>Tunjangan Fungsional</t>
  </si>
  <si>
    <t>Tunjangan Fungsional Umum</t>
  </si>
  <si>
    <t>Tunjangan Beras</t>
  </si>
  <si>
    <t>Tunjangan PPh</t>
  </si>
  <si>
    <t>Pembulatan</t>
  </si>
  <si>
    <t>Tunjangan BPJS</t>
  </si>
  <si>
    <t>Tunjangan JKK da JKM</t>
  </si>
  <si>
    <t>Tambahan Penghasilan</t>
  </si>
  <si>
    <t>1 th</t>
  </si>
  <si>
    <t>JUMLAH</t>
  </si>
  <si>
    <t>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</si>
  <si>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</si>
  <si>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</si>
  <si>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</si>
  <si>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</si>
  <si>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</si>
  <si>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</si>
  <si>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</si>
  <si>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</si>
  <si>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</si>
  <si>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</si>
  <si>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</si>
  <si>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PROGRAM DAN KEGIATAN BKD KAB. BLORA TAHUN 2017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</si>
</sst>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-* #,##0_-;\-* #,##0_-;_-* &quot;-&quot;_-;_-@_-"/>
    <numFmt numFmtId="165" formatCode="_(* #,##0.00_);_(* \(#,##0.00\);_(* &quot;-&quot;_);_(@_)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charset val="1"/>
      <scheme val="minor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5" fillId="0" borderId="0" xfId="0" applyFont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1" xfId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1" applyFont="1" applyBorder="1" applyAlignment="1">
      <alignment vertical="top" wrapText="1"/>
    </xf>
    <xf numFmtId="0" fontId="4" fillId="0" borderId="0" xfId="0" applyFont="1" applyBorder="1"/>
    <xf numFmtId="41" fontId="3" fillId="2" borderId="1" xfId="2" applyNumberFormat="1" applyFont="1" applyFill="1" applyBorder="1" applyAlignment="1">
      <alignment vertical="top"/>
    </xf>
    <xf numFmtId="0" fontId="3" fillId="0" borderId="1" xfId="2" applyFont="1" applyFill="1" applyBorder="1" applyAlignment="1">
      <alignment vertical="top" wrapText="1"/>
    </xf>
    <xf numFmtId="1" fontId="3" fillId="0" borderId="1" xfId="2" applyNumberFormat="1" applyFont="1" applyFill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4" fontId="5" fillId="0" borderId="0" xfId="1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/>
    <xf numFmtId="164" fontId="3" fillId="2" borderId="1" xfId="1" applyFont="1" applyFill="1" applyBorder="1" applyAlignment="1">
      <alignment vertical="top" wrapText="1"/>
    </xf>
    <xf numFmtId="164" fontId="6" fillId="2" borderId="1" xfId="1" applyFont="1" applyFill="1" applyBorder="1" applyAlignment="1">
      <alignment vertical="top" wrapText="1"/>
    </xf>
    <xf numFmtId="164" fontId="3" fillId="2" borderId="0" xfId="1" applyFont="1" applyFill="1" applyBorder="1" applyAlignment="1">
      <alignment vertical="top" wrapText="1"/>
    </xf>
    <xf numFmtId="0" fontId="3" fillId="2" borderId="0" xfId="0" applyFont="1" applyFill="1" applyBorder="1"/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quotePrefix="1" applyFont="1" applyFill="1" applyBorder="1" applyAlignment="1">
      <alignment vertical="top" wrapText="1"/>
    </xf>
    <xf numFmtId="3" fontId="5" fillId="3" borderId="1" xfId="1" applyNumberFormat="1" applyFont="1" applyFill="1" applyBorder="1" applyAlignment="1">
      <alignment vertical="top" wrapText="1"/>
    </xf>
    <xf numFmtId="164" fontId="3" fillId="3" borderId="1" xfId="1" applyFont="1" applyFill="1" applyBorder="1" applyAlignment="1">
      <alignment vertical="top" wrapText="1"/>
    </xf>
    <xf numFmtId="1" fontId="3" fillId="2" borderId="1" xfId="2" applyNumberFormat="1" applyFont="1" applyFill="1" applyBorder="1" applyAlignment="1">
      <alignment vertical="top"/>
    </xf>
    <xf numFmtId="1" fontId="3" fillId="2" borderId="1" xfId="1" applyNumberFormat="1" applyFont="1" applyFill="1" applyBorder="1" applyAlignment="1">
      <alignment vertical="top" wrapText="1"/>
    </xf>
    <xf numFmtId="164" fontId="3" fillId="2" borderId="1" xfId="1" applyFont="1" applyFill="1" applyBorder="1" applyAlignment="1">
      <alignment horizontal="center" vertical="top" wrapText="1"/>
    </xf>
    <xf numFmtId="1" fontId="5" fillId="3" borderId="1" xfId="1" applyNumberFormat="1" applyFont="1" applyFill="1" applyBorder="1" applyAlignment="1">
      <alignment vertical="top" wrapText="1"/>
    </xf>
    <xf numFmtId="1" fontId="3" fillId="3" borderId="1" xfId="2" applyNumberFormat="1" applyFont="1" applyFill="1" applyBorder="1" applyAlignment="1">
      <alignment vertical="top"/>
    </xf>
    <xf numFmtId="164" fontId="3" fillId="3" borderId="1" xfId="1" applyFont="1" applyFill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1" fontId="3" fillId="2" borderId="1" xfId="2" quotePrefix="1" applyNumberFormat="1" applyFont="1" applyFill="1" applyBorder="1" applyAlignment="1">
      <alignment vertical="top"/>
    </xf>
    <xf numFmtId="1" fontId="3" fillId="2" borderId="1" xfId="1" quotePrefix="1" applyNumberFormat="1" applyFont="1" applyFill="1" applyBorder="1" applyAlignment="1">
      <alignment vertical="top" wrapText="1"/>
    </xf>
    <xf numFmtId="0" fontId="5" fillId="2" borderId="1" xfId="0" quotePrefix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64" fontId="6" fillId="2" borderId="1" xfId="1" applyFont="1" applyFill="1" applyBorder="1" applyAlignment="1">
      <alignment horizontal="center" vertical="top" wrapText="1"/>
    </xf>
    <xf numFmtId="164" fontId="3" fillId="2" borderId="0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5" fillId="3" borderId="0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5" fillId="0" borderId="0" xfId="1" applyFont="1" applyBorder="1"/>
    <xf numFmtId="164" fontId="5" fillId="0" borderId="0" xfId="0" applyNumberFormat="1" applyFont="1" applyBorder="1"/>
    <xf numFmtId="49" fontId="5" fillId="0" borderId="1" xfId="0" quotePrefix="1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vertical="top" wrapText="1"/>
    </xf>
    <xf numFmtId="0" fontId="5" fillId="0" borderId="1" xfId="0" quotePrefix="1" applyFont="1" applyBorder="1" applyAlignment="1">
      <alignment vertical="top" wrapText="1"/>
    </xf>
    <xf numFmtId="49" fontId="5" fillId="3" borderId="1" xfId="0" quotePrefix="1" applyNumberFormat="1" applyFont="1" applyFill="1" applyBorder="1" applyAlignment="1">
      <alignment horizontal="center" vertical="top" wrapText="1"/>
    </xf>
    <xf numFmtId="9" fontId="3" fillId="0" borderId="0" xfId="0" applyNumberFormat="1" applyFont="1"/>
    <xf numFmtId="2" fontId="3" fillId="0" borderId="0" xfId="0" applyNumberFormat="1" applyFont="1"/>
    <xf numFmtId="165" fontId="11" fillId="0" borderId="0" xfId="1" applyNumberFormat="1" applyFont="1"/>
    <xf numFmtId="41" fontId="11" fillId="0" borderId="0" xfId="1" applyNumberFormat="1" applyFont="1"/>
    <xf numFmtId="41" fontId="11" fillId="0" borderId="0" xfId="0" applyNumberFormat="1" applyFont="1"/>
    <xf numFmtId="10" fontId="11" fillId="0" borderId="0" xfId="0" applyNumberFormat="1" applyFont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1" fontId="6" fillId="2" borderId="1" xfId="2" applyNumberFormat="1" applyFont="1" applyFill="1" applyBorder="1" applyAlignment="1">
      <alignment vertical="top"/>
    </xf>
    <xf numFmtId="41" fontId="5" fillId="0" borderId="0" xfId="0" applyNumberFormat="1" applyFont="1" applyBorder="1"/>
    <xf numFmtId="41" fontId="3" fillId="2" borderId="1" xfId="1" applyNumberFormat="1" applyFont="1" applyFill="1" applyBorder="1" applyAlignment="1">
      <alignment vertical="top" wrapText="1"/>
    </xf>
    <xf numFmtId="41" fontId="6" fillId="2" borderId="1" xfId="1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vertical="top" wrapText="1"/>
    </xf>
    <xf numFmtId="49" fontId="5" fillId="4" borderId="1" xfId="0" quotePrefix="1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3" fontId="5" fillId="4" borderId="1" xfId="1" applyNumberFormat="1" applyFont="1" applyFill="1" applyBorder="1" applyAlignment="1">
      <alignment vertical="top" wrapText="1"/>
    </xf>
    <xf numFmtId="41" fontId="3" fillId="4" borderId="1" xfId="1" applyNumberFormat="1" applyFont="1" applyFill="1" applyBorder="1" applyAlignment="1">
      <alignment vertical="top" wrapText="1"/>
    </xf>
    <xf numFmtId="164" fontId="3" fillId="4" borderId="1" xfId="1" applyFont="1" applyFill="1" applyBorder="1" applyAlignment="1">
      <alignment horizontal="center" vertical="top" wrapText="1"/>
    </xf>
    <xf numFmtId="1" fontId="5" fillId="4" borderId="1" xfId="1" applyNumberFormat="1" applyFont="1" applyFill="1" applyBorder="1" applyAlignment="1">
      <alignment vertical="top" wrapText="1"/>
    </xf>
    <xf numFmtId="1" fontId="3" fillId="4" borderId="1" xfId="2" applyNumberFormat="1" applyFont="1" applyFill="1" applyBorder="1" applyAlignment="1">
      <alignment vertical="top"/>
    </xf>
    <xf numFmtId="164" fontId="3" fillId="4" borderId="1" xfId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R79"/>
  <sheetViews>
    <sheetView zoomScale="93" zoomScaleNormal="93" workbookViewId="0">
      <selection sqref="A1:XFD1048576"/>
    </sheetView>
  </sheetViews>
  <sheetFormatPr defaultColWidth="8.85546875" defaultRowHeight="15"/>
  <cols>
    <col min="1" max="2" width="3.5703125" style="1" customWidth="1"/>
    <col min="3" max="3" width="3.140625" style="1" customWidth="1"/>
    <col min="4" max="4" width="4.42578125" style="1" customWidth="1"/>
    <col min="5" max="5" width="13.85546875" style="1" customWidth="1"/>
    <col min="6" max="6" width="13.28515625" style="1" customWidth="1"/>
    <col min="7" max="7" width="12.5703125" style="1" customWidth="1"/>
    <col min="8" max="8" width="11.42578125" style="1" customWidth="1"/>
    <col min="9" max="9" width="11.5703125" style="1" customWidth="1"/>
    <col min="10" max="10" width="12.140625" style="1" customWidth="1"/>
    <col min="11" max="11" width="11.7109375" style="18" customWidth="1"/>
    <col min="12" max="12" width="16" style="1" customWidth="1"/>
    <col min="13" max="13" width="16.28515625" style="1" customWidth="1"/>
    <col min="14" max="14" width="15.7109375" style="22" customWidth="1"/>
    <col min="15" max="15" width="16.5703125" style="22" customWidth="1"/>
    <col min="16" max="16" width="9.28515625" style="44" customWidth="1"/>
    <col min="17" max="17" width="8.85546875" style="1"/>
    <col min="18" max="18" width="15.5703125" style="1" bestFit="1" customWidth="1"/>
    <col min="19" max="16384" width="8.85546875" style="1"/>
  </cols>
  <sheetData>
    <row r="2" spans="1:17" ht="33" customHeight="1">
      <c r="A2" s="94" t="s">
        <v>183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7" s="13" customFormat="1" ht="15.75" customHeight="1">
      <c r="A3" s="101" t="s">
        <v>184</v>
      </c>
      <c r="B3" s="101"/>
      <c r="C3" s="102"/>
      <c r="D3" s="102"/>
      <c r="E3" s="101"/>
      <c r="F3" s="101"/>
      <c r="G3" s="23"/>
      <c r="H3" s="23"/>
      <c r="I3" s="23"/>
      <c r="J3" s="23"/>
      <c r="K3" s="24"/>
      <c r="L3" s="23"/>
      <c r="M3" s="103"/>
      <c r="N3" s="103"/>
      <c r="O3" s="103"/>
      <c r="P3" s="41"/>
    </row>
    <row r="4" spans="1:17" ht="45">
      <c r="A4" s="104" t="s">
        <v>0</v>
      </c>
      <c r="B4" s="104"/>
      <c r="C4" s="104"/>
      <c r="D4" s="104"/>
      <c r="E4" s="105" t="s">
        <v>253</v>
      </c>
      <c r="F4" s="106" t="s">
        <v>2</v>
      </c>
      <c r="G4" s="107"/>
      <c r="H4" s="104" t="s">
        <v>3</v>
      </c>
      <c r="I4" s="104"/>
      <c r="J4" s="104"/>
      <c r="K4" s="104"/>
      <c r="L4" s="104"/>
      <c r="M4" s="104"/>
      <c r="N4" s="104"/>
      <c r="O4" s="104"/>
      <c r="P4" s="68" t="s">
        <v>193</v>
      </c>
      <c r="Q4" s="1" t="s">
        <v>191</v>
      </c>
    </row>
    <row r="5" spans="1:17">
      <c r="A5" s="104"/>
      <c r="B5" s="104"/>
      <c r="C5" s="104"/>
      <c r="D5" s="104"/>
      <c r="E5" s="105"/>
      <c r="F5" s="108"/>
      <c r="G5" s="109"/>
      <c r="H5" s="104" t="s">
        <v>4</v>
      </c>
      <c r="I5" s="104"/>
      <c r="J5" s="104" t="s">
        <v>5</v>
      </c>
      <c r="K5" s="104"/>
      <c r="L5" s="104" t="s">
        <v>6</v>
      </c>
      <c r="M5" s="104"/>
      <c r="N5" s="104"/>
      <c r="O5" s="104"/>
      <c r="P5" s="69" t="s">
        <v>194</v>
      </c>
      <c r="Q5" s="1" t="s">
        <v>191</v>
      </c>
    </row>
    <row r="6" spans="1:17" ht="60" customHeight="1">
      <c r="A6" s="104"/>
      <c r="B6" s="104"/>
      <c r="C6" s="104"/>
      <c r="D6" s="104"/>
      <c r="E6" s="105"/>
      <c r="F6" s="68" t="s">
        <v>7</v>
      </c>
      <c r="G6" s="68" t="s">
        <v>8</v>
      </c>
      <c r="H6" s="68" t="s">
        <v>7</v>
      </c>
      <c r="I6" s="68" t="s">
        <v>8</v>
      </c>
      <c r="J6" s="68" t="s">
        <v>7</v>
      </c>
      <c r="K6" s="68" t="s">
        <v>8</v>
      </c>
      <c r="L6" s="68" t="s">
        <v>10</v>
      </c>
      <c r="M6" s="68" t="s">
        <v>7</v>
      </c>
      <c r="N6" s="70" t="s">
        <v>8</v>
      </c>
      <c r="O6" s="70" t="s">
        <v>244</v>
      </c>
      <c r="P6" s="71"/>
      <c r="Q6" s="1" t="s">
        <v>191</v>
      </c>
    </row>
    <row r="7" spans="1:17">
      <c r="A7" s="95" t="s">
        <v>231</v>
      </c>
      <c r="B7" s="96"/>
      <c r="C7" s="96"/>
      <c r="D7" s="97"/>
      <c r="E7" s="56" t="s">
        <v>232</v>
      </c>
      <c r="F7" s="56" t="s">
        <v>233</v>
      </c>
      <c r="G7" s="56" t="s">
        <v>234</v>
      </c>
      <c r="H7" s="56" t="s">
        <v>235</v>
      </c>
      <c r="I7" s="56" t="s">
        <v>236</v>
      </c>
      <c r="J7" s="56" t="s">
        <v>237</v>
      </c>
      <c r="K7" s="56" t="s">
        <v>238</v>
      </c>
      <c r="L7" s="56" t="s">
        <v>239</v>
      </c>
      <c r="M7" s="56" t="s">
        <v>240</v>
      </c>
      <c r="N7" s="56" t="s">
        <v>241</v>
      </c>
      <c r="O7" s="56" t="s">
        <v>242</v>
      </c>
      <c r="P7" s="56" t="s">
        <v>243</v>
      </c>
      <c r="Q7" s="1" t="s">
        <v>191</v>
      </c>
    </row>
    <row r="8" spans="1:17" s="8" customFormat="1" ht="94.5">
      <c r="A8" s="54" t="s">
        <v>245</v>
      </c>
      <c r="B8" s="54" t="s">
        <v>245</v>
      </c>
      <c r="C8" s="5" t="s">
        <v>11</v>
      </c>
      <c r="D8" s="5"/>
      <c r="E8" s="6" t="s">
        <v>13</v>
      </c>
      <c r="F8" s="6"/>
      <c r="G8" s="6"/>
      <c r="H8" s="6"/>
      <c r="I8" s="6"/>
      <c r="J8" s="6"/>
      <c r="K8" s="16"/>
      <c r="L8" s="7"/>
      <c r="M8" s="7"/>
      <c r="N8" s="20"/>
      <c r="O8" s="79"/>
      <c r="P8" s="42"/>
      <c r="Q8" s="8" t="s">
        <v>185</v>
      </c>
    </row>
    <row r="9" spans="1:17" ht="120">
      <c r="A9" s="55" t="s">
        <v>245</v>
      </c>
      <c r="B9" s="55" t="s">
        <v>245</v>
      </c>
      <c r="C9" s="53" t="s">
        <v>11</v>
      </c>
      <c r="D9" s="2" t="s">
        <v>14</v>
      </c>
      <c r="E9" s="3" t="s">
        <v>15</v>
      </c>
      <c r="F9" s="3" t="s">
        <v>96</v>
      </c>
      <c r="G9" s="3" t="s">
        <v>96</v>
      </c>
      <c r="H9" s="3" t="s">
        <v>97</v>
      </c>
      <c r="I9" s="3" t="s">
        <v>97</v>
      </c>
      <c r="J9" s="3" t="s">
        <v>98</v>
      </c>
      <c r="K9" s="3" t="s">
        <v>98</v>
      </c>
      <c r="L9" s="4">
        <v>1050000</v>
      </c>
      <c r="M9" s="9">
        <v>2760000</v>
      </c>
      <c r="N9" s="19">
        <f t="shared" ref="N9:N16" si="0">M9</f>
        <v>2760000</v>
      </c>
      <c r="O9" s="78">
        <f>N9-M9</f>
        <v>0</v>
      </c>
      <c r="P9" s="33" t="s">
        <v>221</v>
      </c>
      <c r="Q9" s="1" t="s">
        <v>185</v>
      </c>
    </row>
    <row r="10" spans="1:17" ht="156" customHeight="1">
      <c r="A10" s="55" t="s">
        <v>245</v>
      </c>
      <c r="B10" s="55" t="s">
        <v>245</v>
      </c>
      <c r="C10" s="53" t="s">
        <v>11</v>
      </c>
      <c r="D10" s="2" t="s">
        <v>16</v>
      </c>
      <c r="E10" s="3" t="s">
        <v>17</v>
      </c>
      <c r="F10" s="3" t="s">
        <v>100</v>
      </c>
      <c r="G10" s="3" t="s">
        <v>100</v>
      </c>
      <c r="H10" s="3" t="s">
        <v>97</v>
      </c>
      <c r="I10" s="3" t="s">
        <v>97</v>
      </c>
      <c r="J10" s="3" t="s">
        <v>99</v>
      </c>
      <c r="K10" s="3" t="s">
        <v>99</v>
      </c>
      <c r="L10" s="4">
        <v>95000000</v>
      </c>
      <c r="M10" s="9">
        <v>96900000</v>
      </c>
      <c r="N10" s="19">
        <f t="shared" si="0"/>
        <v>96900000</v>
      </c>
      <c r="O10" s="78">
        <f t="shared" ref="O10:O65" si="1">N10-M10</f>
        <v>0</v>
      </c>
      <c r="P10" s="33" t="s">
        <v>221</v>
      </c>
      <c r="Q10" s="8" t="s">
        <v>185</v>
      </c>
    </row>
    <row r="11" spans="1:17" ht="120">
      <c r="A11" s="55" t="s">
        <v>245</v>
      </c>
      <c r="B11" s="55" t="s">
        <v>245</v>
      </c>
      <c r="C11" s="53" t="s">
        <v>11</v>
      </c>
      <c r="D11" s="2" t="s">
        <v>69</v>
      </c>
      <c r="E11" s="3" t="s">
        <v>18</v>
      </c>
      <c r="F11" s="3" t="s">
        <v>101</v>
      </c>
      <c r="G11" s="3" t="s">
        <v>101</v>
      </c>
      <c r="H11" s="3" t="s">
        <v>97</v>
      </c>
      <c r="I11" s="3" t="s">
        <v>97</v>
      </c>
      <c r="J11" s="3" t="s">
        <v>102</v>
      </c>
      <c r="K11" s="3" t="s">
        <v>102</v>
      </c>
      <c r="L11" s="4">
        <v>7000000</v>
      </c>
      <c r="M11" s="9">
        <v>7000000</v>
      </c>
      <c r="N11" s="19">
        <f t="shared" si="0"/>
        <v>7000000</v>
      </c>
      <c r="O11" s="78">
        <f t="shared" si="1"/>
        <v>0</v>
      </c>
      <c r="P11" s="33" t="s">
        <v>221</v>
      </c>
      <c r="Q11" s="1" t="s">
        <v>185</v>
      </c>
    </row>
    <row r="12" spans="1:17" ht="135">
      <c r="A12" s="55" t="s">
        <v>245</v>
      </c>
      <c r="B12" s="55" t="s">
        <v>245</v>
      </c>
      <c r="C12" s="53" t="s">
        <v>11</v>
      </c>
      <c r="D12" s="2" t="s">
        <v>70</v>
      </c>
      <c r="E12" s="3" t="s">
        <v>19</v>
      </c>
      <c r="F12" s="3" t="s">
        <v>103</v>
      </c>
      <c r="G12" s="3" t="s">
        <v>103</v>
      </c>
      <c r="H12" s="3" t="s">
        <v>97</v>
      </c>
      <c r="I12" s="3" t="s">
        <v>97</v>
      </c>
      <c r="J12" s="3" t="s">
        <v>104</v>
      </c>
      <c r="K12" s="3" t="s">
        <v>104</v>
      </c>
      <c r="L12" s="4">
        <v>91000000</v>
      </c>
      <c r="M12" s="9">
        <v>133100000</v>
      </c>
      <c r="N12" s="19">
        <f t="shared" si="0"/>
        <v>133100000</v>
      </c>
      <c r="O12" s="78">
        <f t="shared" si="1"/>
        <v>0</v>
      </c>
      <c r="P12" s="33" t="s">
        <v>221</v>
      </c>
      <c r="Q12" s="8" t="s">
        <v>185</v>
      </c>
    </row>
    <row r="13" spans="1:17" ht="90">
      <c r="A13" s="55" t="s">
        <v>245</v>
      </c>
      <c r="B13" s="55" t="s">
        <v>245</v>
      </c>
      <c r="C13" s="53" t="s">
        <v>11</v>
      </c>
      <c r="D13" s="2" t="s">
        <v>71</v>
      </c>
      <c r="E13" s="3" t="s">
        <v>20</v>
      </c>
      <c r="F13" s="3" t="s">
        <v>105</v>
      </c>
      <c r="G13" s="3" t="s">
        <v>105</v>
      </c>
      <c r="H13" s="3" t="s">
        <v>97</v>
      </c>
      <c r="I13" s="3" t="s">
        <v>97</v>
      </c>
      <c r="J13" s="3" t="s">
        <v>106</v>
      </c>
      <c r="K13" s="3" t="s">
        <v>106</v>
      </c>
      <c r="L13" s="4">
        <v>8000000</v>
      </c>
      <c r="M13" s="9">
        <v>8000000</v>
      </c>
      <c r="N13" s="19">
        <f t="shared" si="0"/>
        <v>8000000</v>
      </c>
      <c r="O13" s="78">
        <f t="shared" si="1"/>
        <v>0</v>
      </c>
      <c r="P13" s="33" t="s">
        <v>221</v>
      </c>
      <c r="Q13" s="1" t="s">
        <v>185</v>
      </c>
    </row>
    <row r="14" spans="1:17" ht="45">
      <c r="A14" s="55" t="s">
        <v>245</v>
      </c>
      <c r="B14" s="55" t="s">
        <v>245</v>
      </c>
      <c r="C14" s="53" t="s">
        <v>11</v>
      </c>
      <c r="D14" s="2" t="s">
        <v>72</v>
      </c>
      <c r="E14" s="3" t="s">
        <v>21</v>
      </c>
      <c r="F14" s="3" t="s">
        <v>107</v>
      </c>
      <c r="G14" s="3" t="s">
        <v>107</v>
      </c>
      <c r="H14" s="3" t="s">
        <v>97</v>
      </c>
      <c r="I14" s="3" t="s">
        <v>97</v>
      </c>
      <c r="J14" s="3" t="s">
        <v>108</v>
      </c>
      <c r="K14" s="3" t="s">
        <v>108</v>
      </c>
      <c r="L14" s="4">
        <v>50000000</v>
      </c>
      <c r="M14" s="9">
        <v>87614000</v>
      </c>
      <c r="N14" s="19">
        <f t="shared" si="0"/>
        <v>87614000</v>
      </c>
      <c r="O14" s="78">
        <f t="shared" si="1"/>
        <v>0</v>
      </c>
      <c r="P14" s="33" t="s">
        <v>221</v>
      </c>
      <c r="Q14" s="8" t="s">
        <v>185</v>
      </c>
    </row>
    <row r="15" spans="1:17" ht="240">
      <c r="A15" s="55" t="s">
        <v>245</v>
      </c>
      <c r="B15" s="55" t="s">
        <v>245</v>
      </c>
      <c r="C15" s="53" t="s">
        <v>11</v>
      </c>
      <c r="D15" s="2" t="s">
        <v>73</v>
      </c>
      <c r="E15" s="3" t="s">
        <v>22</v>
      </c>
      <c r="F15" s="3" t="s">
        <v>109</v>
      </c>
      <c r="G15" s="3" t="s">
        <v>109</v>
      </c>
      <c r="H15" s="3" t="s">
        <v>97</v>
      </c>
      <c r="I15" s="3" t="s">
        <v>97</v>
      </c>
      <c r="J15" s="3" t="s">
        <v>110</v>
      </c>
      <c r="K15" s="3" t="s">
        <v>110</v>
      </c>
      <c r="L15" s="4">
        <v>12000000</v>
      </c>
      <c r="M15" s="9">
        <v>14750000</v>
      </c>
      <c r="N15" s="19">
        <f t="shared" si="0"/>
        <v>14750000</v>
      </c>
      <c r="O15" s="78">
        <f t="shared" si="1"/>
        <v>0</v>
      </c>
      <c r="P15" s="33" t="s">
        <v>221</v>
      </c>
      <c r="Q15" s="1" t="s">
        <v>185</v>
      </c>
    </row>
    <row r="16" spans="1:17" ht="105">
      <c r="A16" s="55" t="s">
        <v>245</v>
      </c>
      <c r="B16" s="55" t="s">
        <v>245</v>
      </c>
      <c r="C16" s="53" t="s">
        <v>11</v>
      </c>
      <c r="D16" s="2" t="s">
        <v>74</v>
      </c>
      <c r="E16" s="3" t="s">
        <v>23</v>
      </c>
      <c r="F16" s="3" t="s">
        <v>118</v>
      </c>
      <c r="G16" s="3" t="s">
        <v>118</v>
      </c>
      <c r="H16" s="3" t="s">
        <v>97</v>
      </c>
      <c r="I16" s="3" t="s">
        <v>97</v>
      </c>
      <c r="J16" s="3" t="s">
        <v>111</v>
      </c>
      <c r="K16" s="3" t="s">
        <v>111</v>
      </c>
      <c r="L16" s="4">
        <v>7000000</v>
      </c>
      <c r="M16" s="9">
        <v>7000000</v>
      </c>
      <c r="N16" s="19">
        <f t="shared" si="0"/>
        <v>7000000</v>
      </c>
      <c r="O16" s="78">
        <f t="shared" si="1"/>
        <v>0</v>
      </c>
      <c r="P16" s="33" t="s">
        <v>221</v>
      </c>
      <c r="Q16" s="8" t="s">
        <v>185</v>
      </c>
    </row>
    <row r="17" spans="1:17" ht="195">
      <c r="A17" s="55" t="s">
        <v>245</v>
      </c>
      <c r="B17" s="55" t="s">
        <v>245</v>
      </c>
      <c r="C17" s="53" t="s">
        <v>11</v>
      </c>
      <c r="D17" s="2" t="s">
        <v>75</v>
      </c>
      <c r="E17" s="3" t="s">
        <v>24</v>
      </c>
      <c r="F17" s="3" t="s">
        <v>112</v>
      </c>
      <c r="G17" s="3" t="s">
        <v>112</v>
      </c>
      <c r="H17" s="3" t="s">
        <v>97</v>
      </c>
      <c r="I17" s="3" t="s">
        <v>97</v>
      </c>
      <c r="J17" s="3" t="s">
        <v>113</v>
      </c>
      <c r="K17" s="15" t="s">
        <v>254</v>
      </c>
      <c r="L17" s="4">
        <v>50000000</v>
      </c>
      <c r="M17" s="9">
        <v>122400000</v>
      </c>
      <c r="N17" s="19">
        <v>139900000</v>
      </c>
      <c r="O17" s="78">
        <f t="shared" si="1"/>
        <v>17500000</v>
      </c>
      <c r="P17" s="33" t="s">
        <v>221</v>
      </c>
      <c r="Q17" s="1" t="s">
        <v>185</v>
      </c>
    </row>
    <row r="18" spans="1:17" ht="270">
      <c r="A18" s="55" t="s">
        <v>245</v>
      </c>
      <c r="B18" s="55" t="s">
        <v>245</v>
      </c>
      <c r="C18" s="53" t="s">
        <v>11</v>
      </c>
      <c r="D18" s="2" t="s">
        <v>76</v>
      </c>
      <c r="E18" s="3" t="s">
        <v>25</v>
      </c>
      <c r="F18" s="3" t="s">
        <v>114</v>
      </c>
      <c r="G18" s="3" t="s">
        <v>114</v>
      </c>
      <c r="H18" s="3" t="s">
        <v>97</v>
      </c>
      <c r="I18" s="3" t="s">
        <v>97</v>
      </c>
      <c r="J18" s="3" t="s">
        <v>115</v>
      </c>
      <c r="K18" s="3" t="s">
        <v>115</v>
      </c>
      <c r="L18" s="4">
        <v>47500000</v>
      </c>
      <c r="M18" s="9">
        <v>51000000</v>
      </c>
      <c r="N18" s="19">
        <f>M18</f>
        <v>51000000</v>
      </c>
      <c r="O18" s="78">
        <f t="shared" si="1"/>
        <v>0</v>
      </c>
      <c r="P18" s="33" t="s">
        <v>221</v>
      </c>
      <c r="Q18" s="8" t="s">
        <v>185</v>
      </c>
    </row>
    <row r="19" spans="1:17" ht="93.75" customHeight="1">
      <c r="A19" s="55" t="s">
        <v>245</v>
      </c>
      <c r="B19" s="55" t="s">
        <v>245</v>
      </c>
      <c r="C19" s="53" t="s">
        <v>11</v>
      </c>
      <c r="D19" s="2" t="s">
        <v>77</v>
      </c>
      <c r="E19" s="3" t="s">
        <v>26</v>
      </c>
      <c r="F19" s="3" t="s">
        <v>117</v>
      </c>
      <c r="G19" s="3" t="s">
        <v>117</v>
      </c>
      <c r="H19" s="3" t="s">
        <v>97</v>
      </c>
      <c r="I19" s="3" t="s">
        <v>97</v>
      </c>
      <c r="J19" s="3" t="s">
        <v>116</v>
      </c>
      <c r="K19" s="3" t="s">
        <v>116</v>
      </c>
      <c r="L19" s="4">
        <v>4700000</v>
      </c>
      <c r="M19" s="9">
        <v>4620000</v>
      </c>
      <c r="N19" s="19">
        <f>M19</f>
        <v>4620000</v>
      </c>
      <c r="O19" s="78">
        <f t="shared" si="1"/>
        <v>0</v>
      </c>
      <c r="P19" s="33" t="s">
        <v>221</v>
      </c>
      <c r="Q19" s="1" t="s">
        <v>185</v>
      </c>
    </row>
    <row r="20" spans="1:17" ht="138" customHeight="1">
      <c r="A20" s="55" t="s">
        <v>245</v>
      </c>
      <c r="B20" s="55" t="s">
        <v>245</v>
      </c>
      <c r="C20" s="53" t="s">
        <v>11</v>
      </c>
      <c r="D20" s="2" t="s">
        <v>78</v>
      </c>
      <c r="E20" s="3" t="s">
        <v>27</v>
      </c>
      <c r="F20" s="3" t="s">
        <v>119</v>
      </c>
      <c r="G20" s="3" t="s">
        <v>119</v>
      </c>
      <c r="H20" s="3" t="s">
        <v>97</v>
      </c>
      <c r="I20" s="3" t="s">
        <v>97</v>
      </c>
      <c r="J20" s="3" t="s">
        <v>120</v>
      </c>
      <c r="K20" s="3" t="s">
        <v>120</v>
      </c>
      <c r="L20" s="4">
        <v>26000000</v>
      </c>
      <c r="M20" s="9">
        <v>26000000</v>
      </c>
      <c r="N20" s="19">
        <f>M20</f>
        <v>26000000</v>
      </c>
      <c r="O20" s="78">
        <f t="shared" si="1"/>
        <v>0</v>
      </c>
      <c r="P20" s="33" t="s">
        <v>221</v>
      </c>
      <c r="Q20" s="8" t="s">
        <v>185</v>
      </c>
    </row>
    <row r="21" spans="1:17" ht="96.75" customHeight="1">
      <c r="A21" s="55" t="s">
        <v>245</v>
      </c>
      <c r="B21" s="55" t="s">
        <v>245</v>
      </c>
      <c r="C21" s="53" t="s">
        <v>11</v>
      </c>
      <c r="D21" s="2" t="s">
        <v>79</v>
      </c>
      <c r="E21" s="3" t="s">
        <v>28</v>
      </c>
      <c r="F21" s="3" t="s">
        <v>121</v>
      </c>
      <c r="G21" s="3" t="s">
        <v>121</v>
      </c>
      <c r="H21" s="3" t="s">
        <v>97</v>
      </c>
      <c r="I21" s="3" t="s">
        <v>97</v>
      </c>
      <c r="J21" s="3" t="s">
        <v>122</v>
      </c>
      <c r="K21" s="3" t="s">
        <v>122</v>
      </c>
      <c r="L21" s="4">
        <v>100000000</v>
      </c>
      <c r="M21" s="9">
        <v>125000000</v>
      </c>
      <c r="N21" s="19">
        <v>135000000</v>
      </c>
      <c r="O21" s="78">
        <f t="shared" si="1"/>
        <v>10000000</v>
      </c>
      <c r="P21" s="33" t="s">
        <v>221</v>
      </c>
      <c r="Q21" s="1" t="s">
        <v>185</v>
      </c>
    </row>
    <row r="22" spans="1:17" ht="97.5" customHeight="1">
      <c r="A22" s="55" t="s">
        <v>245</v>
      </c>
      <c r="B22" s="55" t="s">
        <v>245</v>
      </c>
      <c r="C22" s="53" t="s">
        <v>11</v>
      </c>
      <c r="D22" s="2" t="s">
        <v>80</v>
      </c>
      <c r="E22" s="3" t="s">
        <v>29</v>
      </c>
      <c r="F22" s="3" t="s">
        <v>123</v>
      </c>
      <c r="G22" s="3" t="s">
        <v>123</v>
      </c>
      <c r="H22" s="3" t="s">
        <v>97</v>
      </c>
      <c r="I22" s="3" t="s">
        <v>97</v>
      </c>
      <c r="J22" s="3" t="s">
        <v>124</v>
      </c>
      <c r="K22" s="3" t="s">
        <v>124</v>
      </c>
      <c r="L22" s="4">
        <v>8000000</v>
      </c>
      <c r="M22" s="9">
        <v>12000000</v>
      </c>
      <c r="N22" s="19">
        <f>M22</f>
        <v>12000000</v>
      </c>
      <c r="O22" s="78">
        <f t="shared" si="1"/>
        <v>0</v>
      </c>
      <c r="P22" s="33" t="s">
        <v>221</v>
      </c>
      <c r="Q22" s="8" t="s">
        <v>185</v>
      </c>
    </row>
    <row r="23" spans="1:17" s="8" customFormat="1" ht="94.5">
      <c r="A23" s="54" t="s">
        <v>245</v>
      </c>
      <c r="B23" s="54" t="s">
        <v>245</v>
      </c>
      <c r="C23" s="5" t="s">
        <v>30</v>
      </c>
      <c r="D23" s="5"/>
      <c r="E23" s="6" t="s">
        <v>31</v>
      </c>
      <c r="F23" s="6"/>
      <c r="G23" s="6"/>
      <c r="H23" s="6"/>
      <c r="I23" s="6"/>
      <c r="J23" s="6"/>
      <c r="K23" s="16"/>
      <c r="L23" s="7"/>
      <c r="M23" s="7"/>
      <c r="N23" s="20"/>
      <c r="O23" s="78"/>
      <c r="P23" s="33"/>
      <c r="Q23" s="1" t="s">
        <v>185</v>
      </c>
    </row>
    <row r="24" spans="1:17" ht="75">
      <c r="A24" s="55" t="s">
        <v>245</v>
      </c>
      <c r="B24" s="55" t="s">
        <v>245</v>
      </c>
      <c r="C24" s="53" t="s">
        <v>30</v>
      </c>
      <c r="D24" s="2" t="s">
        <v>81</v>
      </c>
      <c r="E24" s="3" t="s">
        <v>32</v>
      </c>
      <c r="F24" s="3" t="s">
        <v>125</v>
      </c>
      <c r="G24" s="3" t="s">
        <v>125</v>
      </c>
      <c r="H24" s="3" t="s">
        <v>97</v>
      </c>
      <c r="I24" s="3" t="s">
        <v>97</v>
      </c>
      <c r="J24" s="3" t="s">
        <v>126</v>
      </c>
      <c r="K24" s="3" t="s">
        <v>126</v>
      </c>
      <c r="L24" s="4">
        <v>704500000</v>
      </c>
      <c r="M24" s="9">
        <v>735650000</v>
      </c>
      <c r="N24" s="19">
        <f>M24</f>
        <v>735650000</v>
      </c>
      <c r="O24" s="78">
        <f t="shared" si="1"/>
        <v>0</v>
      </c>
      <c r="P24" s="33" t="s">
        <v>221</v>
      </c>
      <c r="Q24" s="8" t="s">
        <v>185</v>
      </c>
    </row>
    <row r="25" spans="1:17" ht="105">
      <c r="A25" s="81" t="s">
        <v>245</v>
      </c>
      <c r="B25" s="81" t="s">
        <v>245</v>
      </c>
      <c r="C25" s="82" t="s">
        <v>30</v>
      </c>
      <c r="D25" s="83" t="s">
        <v>84</v>
      </c>
      <c r="E25" s="84" t="s">
        <v>205</v>
      </c>
      <c r="F25" s="81" t="s">
        <v>201</v>
      </c>
      <c r="G25" s="84" t="s">
        <v>206</v>
      </c>
      <c r="H25" s="81" t="s">
        <v>201</v>
      </c>
      <c r="I25" s="84" t="s">
        <v>97</v>
      </c>
      <c r="J25" s="81" t="s">
        <v>201</v>
      </c>
      <c r="K25" s="84" t="s">
        <v>207</v>
      </c>
      <c r="L25" s="88">
        <v>0</v>
      </c>
      <c r="M25" s="89">
        <v>0</v>
      </c>
      <c r="N25" s="90">
        <v>380000000</v>
      </c>
      <c r="O25" s="86">
        <f t="shared" si="1"/>
        <v>380000000</v>
      </c>
      <c r="P25" s="87" t="s">
        <v>204</v>
      </c>
      <c r="Q25" s="8" t="s">
        <v>185</v>
      </c>
    </row>
    <row r="26" spans="1:17" ht="90">
      <c r="A26" s="55" t="s">
        <v>245</v>
      </c>
      <c r="B26" s="55" t="s">
        <v>245</v>
      </c>
      <c r="C26" s="53" t="s">
        <v>30</v>
      </c>
      <c r="D26" s="2" t="s">
        <v>72</v>
      </c>
      <c r="E26" s="3" t="s">
        <v>33</v>
      </c>
      <c r="F26" s="3" t="s">
        <v>127</v>
      </c>
      <c r="G26" s="3" t="s">
        <v>127</v>
      </c>
      <c r="H26" s="3" t="s">
        <v>97</v>
      </c>
      <c r="I26" s="3" t="s">
        <v>97</v>
      </c>
      <c r="J26" s="3" t="s">
        <v>128</v>
      </c>
      <c r="K26" s="3" t="s">
        <v>128</v>
      </c>
      <c r="L26" s="4">
        <v>13800000</v>
      </c>
      <c r="M26" s="9">
        <v>65250000</v>
      </c>
      <c r="N26" s="19">
        <f>M26</f>
        <v>65250000</v>
      </c>
      <c r="O26" s="78">
        <f t="shared" si="1"/>
        <v>0</v>
      </c>
      <c r="P26" s="33" t="s">
        <v>221</v>
      </c>
      <c r="Q26" s="1" t="s">
        <v>185</v>
      </c>
    </row>
    <row r="27" spans="1:17" ht="75">
      <c r="A27" s="55" t="s">
        <v>245</v>
      </c>
      <c r="B27" s="55" t="s">
        <v>245</v>
      </c>
      <c r="C27" s="53" t="s">
        <v>30</v>
      </c>
      <c r="D27" s="2" t="s">
        <v>73</v>
      </c>
      <c r="E27" s="3" t="s">
        <v>34</v>
      </c>
      <c r="F27" s="3" t="s">
        <v>129</v>
      </c>
      <c r="G27" s="3" t="s">
        <v>129</v>
      </c>
      <c r="H27" s="3" t="s">
        <v>97</v>
      </c>
      <c r="I27" s="3" t="s">
        <v>97</v>
      </c>
      <c r="J27" s="3" t="s">
        <v>130</v>
      </c>
      <c r="K27" s="3" t="s">
        <v>130</v>
      </c>
      <c r="L27" s="4">
        <v>50000000</v>
      </c>
      <c r="M27" s="9">
        <v>75000000</v>
      </c>
      <c r="N27" s="19">
        <f>M27</f>
        <v>75000000</v>
      </c>
      <c r="O27" s="78">
        <f t="shared" si="1"/>
        <v>0</v>
      </c>
      <c r="P27" s="33" t="s">
        <v>221</v>
      </c>
      <c r="Q27" s="8" t="s">
        <v>185</v>
      </c>
    </row>
    <row r="28" spans="1:17" ht="150">
      <c r="A28" s="81" t="s">
        <v>245</v>
      </c>
      <c r="B28" s="81" t="s">
        <v>245</v>
      </c>
      <c r="C28" s="82" t="s">
        <v>30</v>
      </c>
      <c r="D28" s="83" t="s">
        <v>199</v>
      </c>
      <c r="E28" s="84" t="s">
        <v>200</v>
      </c>
      <c r="F28" s="81" t="s">
        <v>201</v>
      </c>
      <c r="G28" s="84" t="s">
        <v>202</v>
      </c>
      <c r="H28" s="81" t="s">
        <v>201</v>
      </c>
      <c r="I28" s="84" t="s">
        <v>97</v>
      </c>
      <c r="J28" s="81" t="s">
        <v>201</v>
      </c>
      <c r="K28" s="84" t="s">
        <v>203</v>
      </c>
      <c r="L28" s="85">
        <v>0</v>
      </c>
      <c r="M28" s="85">
        <v>0</v>
      </c>
      <c r="N28" s="85">
        <v>150000000</v>
      </c>
      <c r="O28" s="86">
        <f t="shared" si="1"/>
        <v>150000000</v>
      </c>
      <c r="P28" s="87" t="s">
        <v>204</v>
      </c>
      <c r="Q28" s="8" t="s">
        <v>185</v>
      </c>
    </row>
    <row r="29" spans="1:17" ht="90">
      <c r="A29" s="55" t="s">
        <v>245</v>
      </c>
      <c r="B29" s="55" t="s">
        <v>245</v>
      </c>
      <c r="C29" s="53" t="s">
        <v>30</v>
      </c>
      <c r="D29" s="2" t="s">
        <v>82</v>
      </c>
      <c r="E29" s="3" t="s">
        <v>35</v>
      </c>
      <c r="F29" s="3" t="s">
        <v>131</v>
      </c>
      <c r="G29" s="3" t="s">
        <v>131</v>
      </c>
      <c r="H29" s="3" t="s">
        <v>97</v>
      </c>
      <c r="I29" s="3" t="s">
        <v>97</v>
      </c>
      <c r="J29" s="3" t="s">
        <v>102</v>
      </c>
      <c r="K29" s="3" t="s">
        <v>102</v>
      </c>
      <c r="L29" s="4">
        <v>46000000</v>
      </c>
      <c r="M29" s="9">
        <v>46000000</v>
      </c>
      <c r="N29" s="19">
        <v>50000000</v>
      </c>
      <c r="O29" s="78">
        <f t="shared" si="1"/>
        <v>4000000</v>
      </c>
      <c r="P29" s="33" t="s">
        <v>221</v>
      </c>
      <c r="Q29" s="1" t="s">
        <v>185</v>
      </c>
    </row>
    <row r="30" spans="1:17" ht="120">
      <c r="A30" s="55" t="s">
        <v>245</v>
      </c>
      <c r="B30" s="55" t="s">
        <v>245</v>
      </c>
      <c r="C30" s="53" t="s">
        <v>30</v>
      </c>
      <c r="D30" s="2" t="s">
        <v>83</v>
      </c>
      <c r="E30" s="3" t="s">
        <v>36</v>
      </c>
      <c r="F30" s="3" t="s">
        <v>132</v>
      </c>
      <c r="G30" s="3" t="s">
        <v>132</v>
      </c>
      <c r="H30" s="3" t="s">
        <v>97</v>
      </c>
      <c r="I30" s="3" t="s">
        <v>97</v>
      </c>
      <c r="J30" s="3" t="s">
        <v>133</v>
      </c>
      <c r="K30" s="3" t="s">
        <v>133</v>
      </c>
      <c r="L30" s="4">
        <v>11000000</v>
      </c>
      <c r="M30" s="9">
        <v>11000000</v>
      </c>
      <c r="N30" s="19">
        <v>15000000</v>
      </c>
      <c r="O30" s="78">
        <f t="shared" si="1"/>
        <v>4000000</v>
      </c>
      <c r="P30" s="33" t="s">
        <v>221</v>
      </c>
      <c r="Q30" s="8" t="s">
        <v>185</v>
      </c>
    </row>
    <row r="31" spans="1:17" s="8" customFormat="1" ht="63">
      <c r="A31" s="54" t="s">
        <v>245</v>
      </c>
      <c r="B31" s="54" t="s">
        <v>245</v>
      </c>
      <c r="C31" s="5" t="s">
        <v>37</v>
      </c>
      <c r="D31" s="5"/>
      <c r="E31" s="6" t="s">
        <v>38</v>
      </c>
      <c r="F31" s="6"/>
      <c r="G31" s="6"/>
      <c r="H31" s="6"/>
      <c r="I31" s="6"/>
      <c r="J31" s="6"/>
      <c r="K31" s="16"/>
      <c r="L31" s="7"/>
      <c r="M31" s="7"/>
      <c r="N31" s="20"/>
      <c r="O31" s="78"/>
      <c r="P31" s="33"/>
      <c r="Q31" s="1" t="s">
        <v>185</v>
      </c>
    </row>
    <row r="32" spans="1:17" ht="75">
      <c r="A32" s="55" t="s">
        <v>245</v>
      </c>
      <c r="B32" s="55" t="s">
        <v>245</v>
      </c>
      <c r="C32" s="53" t="s">
        <v>37</v>
      </c>
      <c r="D32" s="2" t="s">
        <v>84</v>
      </c>
      <c r="E32" s="3" t="s">
        <v>39</v>
      </c>
      <c r="F32" s="3" t="s">
        <v>134</v>
      </c>
      <c r="G32" s="3" t="s">
        <v>134</v>
      </c>
      <c r="H32" s="3" t="s">
        <v>97</v>
      </c>
      <c r="I32" s="3" t="s">
        <v>97</v>
      </c>
      <c r="J32" s="3" t="s">
        <v>135</v>
      </c>
      <c r="K32" s="3" t="s">
        <v>135</v>
      </c>
      <c r="L32" s="4">
        <v>14400000</v>
      </c>
      <c r="M32" s="9">
        <v>33600000</v>
      </c>
      <c r="N32" s="19">
        <f>M32</f>
        <v>33600000</v>
      </c>
      <c r="O32" s="78">
        <f t="shared" si="1"/>
        <v>0</v>
      </c>
      <c r="P32" s="33" t="s">
        <v>221</v>
      </c>
      <c r="Q32" s="8" t="s">
        <v>185</v>
      </c>
    </row>
    <row r="33" spans="1:18" s="8" customFormat="1" ht="94.5">
      <c r="A33" s="54" t="s">
        <v>245</v>
      </c>
      <c r="B33" s="54" t="s">
        <v>245</v>
      </c>
      <c r="C33" s="5" t="s">
        <v>40</v>
      </c>
      <c r="D33" s="5"/>
      <c r="E33" s="6" t="s">
        <v>44</v>
      </c>
      <c r="F33" s="6"/>
      <c r="G33" s="6"/>
      <c r="H33" s="6"/>
      <c r="I33" s="6"/>
      <c r="J33" s="6"/>
      <c r="K33" s="16"/>
      <c r="L33" s="7"/>
      <c r="M33" s="7"/>
      <c r="N33" s="20"/>
      <c r="O33" s="78"/>
      <c r="P33" s="33"/>
      <c r="Q33" s="1" t="s">
        <v>187</v>
      </c>
    </row>
    <row r="34" spans="1:18" s="8" customFormat="1" ht="75">
      <c r="A34" s="55" t="s">
        <v>245</v>
      </c>
      <c r="B34" s="55" t="s">
        <v>245</v>
      </c>
      <c r="C34" s="53" t="s">
        <v>40</v>
      </c>
      <c r="D34" s="2" t="s">
        <v>14</v>
      </c>
      <c r="E34" s="3" t="s">
        <v>41</v>
      </c>
      <c r="F34" s="3" t="s">
        <v>136</v>
      </c>
      <c r="G34" s="3" t="s">
        <v>136</v>
      </c>
      <c r="H34" s="3" t="s">
        <v>97</v>
      </c>
      <c r="I34" s="3" t="s">
        <v>97</v>
      </c>
      <c r="J34" s="3" t="s">
        <v>175</v>
      </c>
      <c r="K34" s="3" t="s">
        <v>175</v>
      </c>
      <c r="L34" s="4">
        <v>45000000</v>
      </c>
      <c r="M34" s="9">
        <v>15000000</v>
      </c>
      <c r="N34" s="19">
        <f>M34</f>
        <v>15000000</v>
      </c>
      <c r="O34" s="78">
        <f t="shared" si="1"/>
        <v>0</v>
      </c>
      <c r="P34" s="33" t="s">
        <v>221</v>
      </c>
      <c r="Q34" s="8" t="s">
        <v>185</v>
      </c>
    </row>
    <row r="35" spans="1:18" s="8" customFormat="1" ht="60">
      <c r="A35" s="55" t="s">
        <v>245</v>
      </c>
      <c r="B35" s="55" t="s">
        <v>245</v>
      </c>
      <c r="C35" s="53" t="s">
        <v>40</v>
      </c>
      <c r="D35" s="2" t="s">
        <v>16</v>
      </c>
      <c r="E35" s="3" t="s">
        <v>222</v>
      </c>
      <c r="F35" s="37" t="s">
        <v>201</v>
      </c>
      <c r="G35" s="37" t="s">
        <v>201</v>
      </c>
      <c r="H35" s="37" t="s">
        <v>201</v>
      </c>
      <c r="I35" s="37" t="s">
        <v>201</v>
      </c>
      <c r="J35" s="37" t="s">
        <v>201</v>
      </c>
      <c r="K35" s="37" t="s">
        <v>201</v>
      </c>
      <c r="L35" s="4">
        <v>35000000</v>
      </c>
      <c r="M35" s="38">
        <v>0</v>
      </c>
      <c r="N35" s="39">
        <v>0</v>
      </c>
      <c r="O35" s="78">
        <f t="shared" si="1"/>
        <v>0</v>
      </c>
      <c r="P35" s="33" t="s">
        <v>221</v>
      </c>
    </row>
    <row r="36" spans="1:18" ht="90">
      <c r="A36" s="55" t="s">
        <v>245</v>
      </c>
      <c r="B36" s="55" t="s">
        <v>245</v>
      </c>
      <c r="C36" s="53" t="s">
        <v>40</v>
      </c>
      <c r="D36" s="2" t="s">
        <v>81</v>
      </c>
      <c r="E36" s="3" t="s">
        <v>42</v>
      </c>
      <c r="F36" s="3" t="s">
        <v>137</v>
      </c>
      <c r="G36" s="3" t="s">
        <v>137</v>
      </c>
      <c r="H36" s="3" t="s">
        <v>97</v>
      </c>
      <c r="I36" s="3" t="s">
        <v>97</v>
      </c>
      <c r="J36" s="3" t="s">
        <v>138</v>
      </c>
      <c r="K36" s="3" t="s">
        <v>138</v>
      </c>
      <c r="L36" s="4">
        <v>50000000</v>
      </c>
      <c r="M36" s="9">
        <v>39460000</v>
      </c>
      <c r="N36" s="9">
        <v>39460000</v>
      </c>
      <c r="O36" s="78">
        <f t="shared" si="1"/>
        <v>0</v>
      </c>
      <c r="P36" s="33" t="s">
        <v>221</v>
      </c>
      <c r="Q36" s="1" t="s">
        <v>186</v>
      </c>
    </row>
    <row r="37" spans="1:18" ht="157.5">
      <c r="A37" s="54" t="s">
        <v>245</v>
      </c>
      <c r="B37" s="54" t="s">
        <v>245</v>
      </c>
      <c r="C37" s="5" t="s">
        <v>224</v>
      </c>
      <c r="D37" s="2"/>
      <c r="E37" s="6" t="s">
        <v>225</v>
      </c>
      <c r="F37" s="3"/>
      <c r="G37" s="3"/>
      <c r="H37" s="3"/>
      <c r="I37" s="3"/>
      <c r="J37" s="3"/>
      <c r="K37" s="3"/>
      <c r="L37" s="4"/>
      <c r="M37" s="9"/>
      <c r="N37" s="9"/>
      <c r="O37" s="78"/>
      <c r="P37" s="33"/>
    </row>
    <row r="38" spans="1:18" ht="60">
      <c r="A38" s="55" t="s">
        <v>245</v>
      </c>
      <c r="B38" s="55" t="s">
        <v>245</v>
      </c>
      <c r="C38" s="53" t="s">
        <v>224</v>
      </c>
      <c r="D38" s="2" t="s">
        <v>85</v>
      </c>
      <c r="E38" s="3" t="s">
        <v>226</v>
      </c>
      <c r="F38" s="37" t="s">
        <v>201</v>
      </c>
      <c r="G38" s="37" t="s">
        <v>201</v>
      </c>
      <c r="H38" s="37" t="s">
        <v>201</v>
      </c>
      <c r="I38" s="37" t="s">
        <v>201</v>
      </c>
      <c r="J38" s="37" t="s">
        <v>201</v>
      </c>
      <c r="K38" s="37" t="s">
        <v>201</v>
      </c>
      <c r="L38" s="4">
        <v>7000000</v>
      </c>
      <c r="M38" s="31">
        <v>0</v>
      </c>
      <c r="N38" s="31">
        <v>0</v>
      </c>
      <c r="O38" s="78">
        <f t="shared" si="1"/>
        <v>0</v>
      </c>
      <c r="P38" s="33" t="s">
        <v>221</v>
      </c>
    </row>
    <row r="39" spans="1:18" ht="120">
      <c r="A39" s="55" t="s">
        <v>245</v>
      </c>
      <c r="B39" s="55" t="s">
        <v>245</v>
      </c>
      <c r="C39" s="53" t="s">
        <v>224</v>
      </c>
      <c r="D39" s="2" t="s">
        <v>84</v>
      </c>
      <c r="E39" s="3" t="s">
        <v>227</v>
      </c>
      <c r="F39" s="37" t="s">
        <v>201</v>
      </c>
      <c r="G39" s="37" t="s">
        <v>201</v>
      </c>
      <c r="H39" s="37" t="s">
        <v>201</v>
      </c>
      <c r="I39" s="37" t="s">
        <v>201</v>
      </c>
      <c r="J39" s="37" t="s">
        <v>201</v>
      </c>
      <c r="K39" s="37" t="s">
        <v>201</v>
      </c>
      <c r="L39" s="4">
        <v>7000000</v>
      </c>
      <c r="M39" s="31">
        <v>0</v>
      </c>
      <c r="N39" s="31">
        <v>0</v>
      </c>
      <c r="O39" s="78">
        <f t="shared" ref="O39" si="2">N39-M39</f>
        <v>0</v>
      </c>
      <c r="P39" s="33" t="s">
        <v>221</v>
      </c>
    </row>
    <row r="40" spans="1:18" s="8" customFormat="1" ht="94.5">
      <c r="A40" s="54" t="s">
        <v>246</v>
      </c>
      <c r="B40" s="54" t="s">
        <v>11</v>
      </c>
      <c r="C40" s="5" t="s">
        <v>43</v>
      </c>
      <c r="D40" s="5"/>
      <c r="E40" s="6" t="s">
        <v>44</v>
      </c>
      <c r="F40" s="6"/>
      <c r="G40" s="6"/>
      <c r="H40" s="6"/>
      <c r="I40" s="6"/>
      <c r="J40" s="6"/>
      <c r="K40" s="16"/>
      <c r="L40" s="7"/>
      <c r="M40" s="7"/>
      <c r="N40" s="20"/>
      <c r="O40" s="78"/>
      <c r="P40" s="33"/>
      <c r="Q40" s="8" t="s">
        <v>186</v>
      </c>
    </row>
    <row r="41" spans="1:18" ht="90">
      <c r="A41" s="55" t="s">
        <v>246</v>
      </c>
      <c r="B41" s="55" t="s">
        <v>11</v>
      </c>
      <c r="C41" s="53" t="s">
        <v>43</v>
      </c>
      <c r="D41" s="2" t="s">
        <v>14</v>
      </c>
      <c r="E41" s="3" t="s">
        <v>45</v>
      </c>
      <c r="F41" s="3" t="s">
        <v>139</v>
      </c>
      <c r="G41" s="3" t="s">
        <v>139</v>
      </c>
      <c r="H41" s="3" t="s">
        <v>97</v>
      </c>
      <c r="I41" s="3" t="s">
        <v>97</v>
      </c>
      <c r="J41" s="3" t="s">
        <v>140</v>
      </c>
      <c r="K41" s="15" t="s">
        <v>217</v>
      </c>
      <c r="L41" s="4">
        <v>1150000000</v>
      </c>
      <c r="M41" s="9">
        <v>1846730000</v>
      </c>
      <c r="N41" s="19">
        <v>670000000</v>
      </c>
      <c r="O41" s="78">
        <f t="shared" si="1"/>
        <v>-1176730000</v>
      </c>
      <c r="P41" s="33" t="s">
        <v>221</v>
      </c>
      <c r="Q41" s="8" t="s">
        <v>186</v>
      </c>
    </row>
    <row r="42" spans="1:18" ht="135">
      <c r="A42" s="55" t="s">
        <v>246</v>
      </c>
      <c r="B42" s="55" t="s">
        <v>11</v>
      </c>
      <c r="C42" s="53" t="s">
        <v>43</v>
      </c>
      <c r="D42" s="2" t="s">
        <v>16</v>
      </c>
      <c r="E42" s="3" t="s">
        <v>46</v>
      </c>
      <c r="F42" s="3" t="s">
        <v>141</v>
      </c>
      <c r="G42" s="3" t="s">
        <v>141</v>
      </c>
      <c r="H42" s="3" t="s">
        <v>97</v>
      </c>
      <c r="I42" s="3" t="s">
        <v>97</v>
      </c>
      <c r="J42" s="3" t="s">
        <v>142</v>
      </c>
      <c r="K42" s="3" t="s">
        <v>218</v>
      </c>
      <c r="L42" s="4">
        <f>180000000+690000000</f>
        <v>870000000</v>
      </c>
      <c r="M42" s="9">
        <v>867124000</v>
      </c>
      <c r="N42" s="19">
        <v>915000000</v>
      </c>
      <c r="O42" s="78">
        <f t="shared" si="1"/>
        <v>47876000</v>
      </c>
      <c r="P42" s="33" t="s">
        <v>221</v>
      </c>
      <c r="Q42" s="8" t="s">
        <v>186</v>
      </c>
    </row>
    <row r="43" spans="1:18" ht="90">
      <c r="A43" s="55" t="s">
        <v>246</v>
      </c>
      <c r="B43" s="55" t="s">
        <v>11</v>
      </c>
      <c r="C43" s="53" t="s">
        <v>43</v>
      </c>
      <c r="D43" s="2" t="s">
        <v>85</v>
      </c>
      <c r="E43" s="3" t="s">
        <v>47</v>
      </c>
      <c r="F43" s="3" t="s">
        <v>143</v>
      </c>
      <c r="G43" s="3" t="s">
        <v>143</v>
      </c>
      <c r="H43" s="3" t="s">
        <v>97</v>
      </c>
      <c r="I43" s="3" t="s">
        <v>97</v>
      </c>
      <c r="J43" s="3" t="s">
        <v>176</v>
      </c>
      <c r="K43" s="15" t="s">
        <v>219</v>
      </c>
      <c r="L43" s="4">
        <f>250000000+87500000+90000000+86000000+180000000</f>
        <v>693500000</v>
      </c>
      <c r="M43" s="9">
        <v>669500000</v>
      </c>
      <c r="N43" s="19">
        <v>687500000</v>
      </c>
      <c r="O43" s="78">
        <f t="shared" si="1"/>
        <v>18000000</v>
      </c>
      <c r="P43" s="33" t="s">
        <v>221</v>
      </c>
      <c r="Q43" s="8" t="s">
        <v>186</v>
      </c>
      <c r="R43" s="52"/>
    </row>
    <row r="44" spans="1:18" s="8" customFormat="1" ht="94.5">
      <c r="A44" s="54" t="s">
        <v>246</v>
      </c>
      <c r="B44" s="54" t="s">
        <v>40</v>
      </c>
      <c r="C44" s="5" t="s">
        <v>48</v>
      </c>
      <c r="D44" s="5"/>
      <c r="E44" s="6" t="s">
        <v>49</v>
      </c>
      <c r="F44" s="6"/>
      <c r="G44" s="6"/>
      <c r="H44" s="6"/>
      <c r="I44" s="6"/>
      <c r="J44" s="6"/>
      <c r="K44" s="16"/>
      <c r="L44" s="7"/>
      <c r="M44" s="7"/>
      <c r="N44" s="20"/>
      <c r="O44" s="78"/>
      <c r="P44" s="33"/>
      <c r="Q44" s="8" t="s">
        <v>188</v>
      </c>
    </row>
    <row r="45" spans="1:18" ht="60">
      <c r="A45" s="55" t="s">
        <v>246</v>
      </c>
      <c r="B45" s="55" t="s">
        <v>40</v>
      </c>
      <c r="C45" s="53" t="s">
        <v>48</v>
      </c>
      <c r="D45" s="2" t="s">
        <v>16</v>
      </c>
      <c r="E45" s="10" t="s">
        <v>50</v>
      </c>
      <c r="F45" s="3" t="s">
        <v>144</v>
      </c>
      <c r="G45" s="3" t="s">
        <v>144</v>
      </c>
      <c r="H45" s="3" t="s">
        <v>97</v>
      </c>
      <c r="I45" s="3" t="s">
        <v>97</v>
      </c>
      <c r="J45" s="3" t="s">
        <v>145</v>
      </c>
      <c r="K45" s="15" t="s">
        <v>214</v>
      </c>
      <c r="L45" s="4">
        <v>800000000</v>
      </c>
      <c r="M45" s="9">
        <v>491509000</v>
      </c>
      <c r="N45" s="19">
        <v>375000000</v>
      </c>
      <c r="O45" s="78">
        <f t="shared" si="1"/>
        <v>-116509000</v>
      </c>
      <c r="P45" s="33" t="s">
        <v>221</v>
      </c>
      <c r="Q45" s="1" t="s">
        <v>189</v>
      </c>
    </row>
    <row r="46" spans="1:18" ht="105">
      <c r="A46" s="55" t="s">
        <v>246</v>
      </c>
      <c r="B46" s="55" t="s">
        <v>40</v>
      </c>
      <c r="C46" s="53" t="s">
        <v>48</v>
      </c>
      <c r="D46" s="2" t="s">
        <v>85</v>
      </c>
      <c r="E46" s="11" t="s">
        <v>51</v>
      </c>
      <c r="F46" s="3" t="s">
        <v>146</v>
      </c>
      <c r="G46" s="3" t="s">
        <v>146</v>
      </c>
      <c r="H46" s="3" t="s">
        <v>97</v>
      </c>
      <c r="I46" s="3" t="s">
        <v>97</v>
      </c>
      <c r="J46" s="3" t="s">
        <v>147</v>
      </c>
      <c r="K46" s="15" t="s">
        <v>208</v>
      </c>
      <c r="L46" s="4">
        <v>70000000</v>
      </c>
      <c r="M46" s="9">
        <v>86840000</v>
      </c>
      <c r="N46" s="19">
        <v>130000000</v>
      </c>
      <c r="O46" s="78">
        <f t="shared" si="1"/>
        <v>43160000</v>
      </c>
      <c r="P46" s="33" t="s">
        <v>221</v>
      </c>
      <c r="Q46" s="1" t="s">
        <v>190</v>
      </c>
    </row>
    <row r="47" spans="1:18" ht="240">
      <c r="A47" s="55" t="s">
        <v>246</v>
      </c>
      <c r="B47" s="55" t="s">
        <v>40</v>
      </c>
      <c r="C47" s="53" t="s">
        <v>48</v>
      </c>
      <c r="D47" s="2" t="s">
        <v>84</v>
      </c>
      <c r="E47" s="11" t="s">
        <v>52</v>
      </c>
      <c r="F47" s="3" t="s">
        <v>148</v>
      </c>
      <c r="G47" s="3" t="s">
        <v>216</v>
      </c>
      <c r="H47" s="3" t="s">
        <v>97</v>
      </c>
      <c r="I47" s="3" t="s">
        <v>97</v>
      </c>
      <c r="J47" s="3" t="s">
        <v>149</v>
      </c>
      <c r="K47" s="3" t="s">
        <v>215</v>
      </c>
      <c r="L47" s="4">
        <v>50000000</v>
      </c>
      <c r="M47" s="9">
        <v>160720000</v>
      </c>
      <c r="N47" s="19">
        <v>260720000</v>
      </c>
      <c r="O47" s="78">
        <f t="shared" si="1"/>
        <v>100000000</v>
      </c>
      <c r="P47" s="33" t="s">
        <v>221</v>
      </c>
      <c r="Q47" s="1" t="s">
        <v>189</v>
      </c>
    </row>
    <row r="48" spans="1:18" ht="130.5" customHeight="1">
      <c r="A48" s="55" t="s">
        <v>246</v>
      </c>
      <c r="B48" s="55" t="s">
        <v>40</v>
      </c>
      <c r="C48" s="53" t="s">
        <v>48</v>
      </c>
      <c r="D48" s="2" t="s">
        <v>70</v>
      </c>
      <c r="E48" s="11" t="s">
        <v>53</v>
      </c>
      <c r="F48" s="3" t="s">
        <v>182</v>
      </c>
      <c r="G48" s="3" t="s">
        <v>182</v>
      </c>
      <c r="H48" s="3" t="s">
        <v>97</v>
      </c>
      <c r="I48" s="3" t="s">
        <v>97</v>
      </c>
      <c r="J48" s="3" t="s">
        <v>181</v>
      </c>
      <c r="K48" s="3" t="s">
        <v>209</v>
      </c>
      <c r="L48" s="4">
        <f>45000000+750000000</f>
        <v>795000000</v>
      </c>
      <c r="M48" s="9">
        <v>794857000</v>
      </c>
      <c r="N48" s="19">
        <v>550000000</v>
      </c>
      <c r="O48" s="78">
        <f t="shared" si="1"/>
        <v>-244857000</v>
      </c>
      <c r="P48" s="33" t="s">
        <v>221</v>
      </c>
      <c r="Q48" s="1" t="s">
        <v>190</v>
      </c>
    </row>
    <row r="49" spans="1:18" ht="120">
      <c r="A49" s="55" t="s">
        <v>246</v>
      </c>
      <c r="B49" s="55" t="s">
        <v>40</v>
      </c>
      <c r="C49" s="53" t="s">
        <v>48</v>
      </c>
      <c r="D49" s="2" t="s">
        <v>71</v>
      </c>
      <c r="E49" s="11" t="s">
        <v>54</v>
      </c>
      <c r="F49" s="3" t="s">
        <v>150</v>
      </c>
      <c r="G49" s="3" t="s">
        <v>150</v>
      </c>
      <c r="H49" s="3" t="s">
        <v>97</v>
      </c>
      <c r="I49" s="3" t="s">
        <v>97</v>
      </c>
      <c r="J49" s="3" t="s">
        <v>151</v>
      </c>
      <c r="K49" s="3" t="s">
        <v>151</v>
      </c>
      <c r="L49" s="4">
        <v>10000000</v>
      </c>
      <c r="M49" s="9">
        <v>9600000</v>
      </c>
      <c r="N49" s="9">
        <v>9600000</v>
      </c>
      <c r="O49" s="78">
        <f t="shared" si="1"/>
        <v>0</v>
      </c>
      <c r="P49" s="33" t="s">
        <v>221</v>
      </c>
      <c r="Q49" s="1" t="s">
        <v>189</v>
      </c>
    </row>
    <row r="50" spans="1:18" ht="165">
      <c r="A50" s="55" t="s">
        <v>246</v>
      </c>
      <c r="B50" s="55" t="s">
        <v>40</v>
      </c>
      <c r="C50" s="53" t="s">
        <v>48</v>
      </c>
      <c r="D50" s="2" t="s">
        <v>86</v>
      </c>
      <c r="E50" s="11" t="s">
        <v>55</v>
      </c>
      <c r="F50" s="3" t="s">
        <v>152</v>
      </c>
      <c r="G50" s="3" t="s">
        <v>152</v>
      </c>
      <c r="H50" s="3" t="s">
        <v>97</v>
      </c>
      <c r="I50" s="3" t="s">
        <v>97</v>
      </c>
      <c r="J50" s="3" t="s">
        <v>153</v>
      </c>
      <c r="K50" s="3" t="s">
        <v>230</v>
      </c>
      <c r="L50" s="4">
        <v>80000000</v>
      </c>
      <c r="M50" s="9">
        <v>81720000</v>
      </c>
      <c r="N50" s="19">
        <v>102280000</v>
      </c>
      <c r="O50" s="78">
        <f t="shared" si="1"/>
        <v>20560000</v>
      </c>
      <c r="P50" s="33" t="s">
        <v>221</v>
      </c>
      <c r="Q50" s="1" t="s">
        <v>186</v>
      </c>
      <c r="R50" s="51"/>
    </row>
    <row r="51" spans="1:18" ht="105">
      <c r="A51" s="55" t="s">
        <v>246</v>
      </c>
      <c r="B51" s="55" t="s">
        <v>40</v>
      </c>
      <c r="C51" s="53" t="s">
        <v>48</v>
      </c>
      <c r="D51" s="2" t="s">
        <v>77</v>
      </c>
      <c r="E51" s="11" t="s">
        <v>56</v>
      </c>
      <c r="F51" s="3" t="s">
        <v>155</v>
      </c>
      <c r="G51" s="3" t="s">
        <v>155</v>
      </c>
      <c r="H51" s="3" t="s">
        <v>97</v>
      </c>
      <c r="I51" s="3" t="s">
        <v>97</v>
      </c>
      <c r="J51" s="3" t="s">
        <v>154</v>
      </c>
      <c r="K51" s="3" t="s">
        <v>154</v>
      </c>
      <c r="L51" s="4">
        <v>20000000</v>
      </c>
      <c r="M51" s="9">
        <v>15436000</v>
      </c>
      <c r="N51" s="9">
        <v>15436000</v>
      </c>
      <c r="O51" s="78">
        <f t="shared" si="1"/>
        <v>0</v>
      </c>
      <c r="P51" s="33" t="s">
        <v>221</v>
      </c>
      <c r="Q51" s="1" t="s">
        <v>189</v>
      </c>
    </row>
    <row r="52" spans="1:18" ht="165">
      <c r="A52" s="55" t="s">
        <v>246</v>
      </c>
      <c r="B52" s="55" t="s">
        <v>40</v>
      </c>
      <c r="C52" s="53" t="s">
        <v>48</v>
      </c>
      <c r="D52" s="2" t="s">
        <v>78</v>
      </c>
      <c r="E52" s="10" t="s">
        <v>57</v>
      </c>
      <c r="F52" s="3" t="s">
        <v>156</v>
      </c>
      <c r="G52" s="3" t="s">
        <v>156</v>
      </c>
      <c r="H52" s="3" t="s">
        <v>97</v>
      </c>
      <c r="I52" s="3" t="s">
        <v>97</v>
      </c>
      <c r="J52" s="3" t="s">
        <v>157</v>
      </c>
      <c r="K52" s="3" t="s">
        <v>210</v>
      </c>
      <c r="L52" s="4">
        <v>250000000</v>
      </c>
      <c r="M52" s="9">
        <v>248970000</v>
      </c>
      <c r="N52" s="19">
        <v>355000000</v>
      </c>
      <c r="O52" s="78">
        <f t="shared" si="1"/>
        <v>106030000</v>
      </c>
      <c r="P52" s="33" t="s">
        <v>221</v>
      </c>
      <c r="Q52" s="1" t="s">
        <v>190</v>
      </c>
    </row>
    <row r="53" spans="1:18" ht="75">
      <c r="A53" s="55" t="s">
        <v>246</v>
      </c>
      <c r="B53" s="55" t="s">
        <v>40</v>
      </c>
      <c r="C53" s="53" t="s">
        <v>48</v>
      </c>
      <c r="D53" s="2" t="s">
        <v>79</v>
      </c>
      <c r="E53" s="10" t="s">
        <v>58</v>
      </c>
      <c r="F53" s="3" t="s">
        <v>158</v>
      </c>
      <c r="G53" s="3" t="s">
        <v>158</v>
      </c>
      <c r="H53" s="3" t="s">
        <v>97</v>
      </c>
      <c r="I53" s="3" t="s">
        <v>97</v>
      </c>
      <c r="J53" s="3" t="s">
        <v>159</v>
      </c>
      <c r="K53" s="15" t="s">
        <v>211</v>
      </c>
      <c r="L53" s="4">
        <v>60000000</v>
      </c>
      <c r="M53" s="9">
        <v>61955000</v>
      </c>
      <c r="N53" s="19">
        <v>70000000</v>
      </c>
      <c r="O53" s="78">
        <f t="shared" si="1"/>
        <v>8045000</v>
      </c>
      <c r="P53" s="33" t="s">
        <v>221</v>
      </c>
      <c r="Q53" s="1" t="s">
        <v>190</v>
      </c>
    </row>
    <row r="54" spans="1:18" ht="75">
      <c r="A54" s="55" t="s">
        <v>246</v>
      </c>
      <c r="B54" s="55" t="s">
        <v>40</v>
      </c>
      <c r="C54" s="53" t="s">
        <v>48</v>
      </c>
      <c r="D54" s="2" t="s">
        <v>80</v>
      </c>
      <c r="E54" s="10" t="s">
        <v>228</v>
      </c>
      <c r="F54" s="37" t="s">
        <v>201</v>
      </c>
      <c r="G54" s="37" t="s">
        <v>201</v>
      </c>
      <c r="H54" s="37" t="s">
        <v>201</v>
      </c>
      <c r="I54" s="37" t="s">
        <v>201</v>
      </c>
      <c r="J54" s="37" t="s">
        <v>201</v>
      </c>
      <c r="K54" s="40" t="s">
        <v>201</v>
      </c>
      <c r="L54" s="4">
        <v>20000000</v>
      </c>
      <c r="M54" s="31">
        <v>0</v>
      </c>
      <c r="N54" s="32">
        <v>0</v>
      </c>
      <c r="O54" s="78">
        <f t="shared" si="1"/>
        <v>0</v>
      </c>
      <c r="P54" s="33" t="s">
        <v>221</v>
      </c>
    </row>
    <row r="55" spans="1:18" ht="60">
      <c r="A55" s="55" t="s">
        <v>246</v>
      </c>
      <c r="B55" s="55" t="s">
        <v>40</v>
      </c>
      <c r="C55" s="53" t="s">
        <v>48</v>
      </c>
      <c r="D55" s="2" t="s">
        <v>199</v>
      </c>
      <c r="E55" s="10" t="s">
        <v>229</v>
      </c>
      <c r="F55" s="37" t="s">
        <v>201</v>
      </c>
      <c r="G55" s="37" t="s">
        <v>201</v>
      </c>
      <c r="H55" s="37" t="s">
        <v>201</v>
      </c>
      <c r="I55" s="37" t="s">
        <v>201</v>
      </c>
      <c r="J55" s="37" t="s">
        <v>201</v>
      </c>
      <c r="K55" s="40" t="s">
        <v>201</v>
      </c>
      <c r="L55" s="4">
        <v>20000000</v>
      </c>
      <c r="M55" s="31">
        <v>0</v>
      </c>
      <c r="N55" s="32">
        <v>0</v>
      </c>
      <c r="O55" s="78">
        <f t="shared" ref="O55" si="3">N55-M55</f>
        <v>0</v>
      </c>
      <c r="P55" s="33" t="s">
        <v>221</v>
      </c>
    </row>
    <row r="56" spans="1:18" ht="90">
      <c r="A56" s="55" t="s">
        <v>246</v>
      </c>
      <c r="B56" s="55" t="s">
        <v>40</v>
      </c>
      <c r="C56" s="53" t="s">
        <v>48</v>
      </c>
      <c r="D56" s="2" t="s">
        <v>12</v>
      </c>
      <c r="E56" s="10" t="s">
        <v>59</v>
      </c>
      <c r="F56" s="3" t="s">
        <v>160</v>
      </c>
      <c r="G56" s="3" t="s">
        <v>160</v>
      </c>
      <c r="H56" s="3" t="s">
        <v>97</v>
      </c>
      <c r="I56" s="3" t="s">
        <v>97</v>
      </c>
      <c r="J56" s="3" t="s">
        <v>161</v>
      </c>
      <c r="K56" s="3" t="s">
        <v>161</v>
      </c>
      <c r="L56" s="4">
        <v>10000000</v>
      </c>
      <c r="M56" s="9">
        <v>9050000</v>
      </c>
      <c r="N56" s="9">
        <v>9050000</v>
      </c>
      <c r="O56" s="78">
        <f t="shared" si="1"/>
        <v>0</v>
      </c>
      <c r="P56" s="33" t="s">
        <v>221</v>
      </c>
      <c r="Q56" s="1" t="s">
        <v>189</v>
      </c>
    </row>
    <row r="57" spans="1:18" ht="96.75" customHeight="1">
      <c r="A57" s="55" t="s">
        <v>246</v>
      </c>
      <c r="B57" s="55" t="s">
        <v>40</v>
      </c>
      <c r="C57" s="53" t="s">
        <v>48</v>
      </c>
      <c r="D57" s="2" t="s">
        <v>82</v>
      </c>
      <c r="E57" s="10" t="s">
        <v>60</v>
      </c>
      <c r="F57" s="3" t="s">
        <v>162</v>
      </c>
      <c r="G57" s="3" t="s">
        <v>162</v>
      </c>
      <c r="H57" s="3" t="s">
        <v>97</v>
      </c>
      <c r="I57" s="3" t="s">
        <v>97</v>
      </c>
      <c r="J57" s="3" t="s">
        <v>163</v>
      </c>
      <c r="K57" s="3" t="s">
        <v>163</v>
      </c>
      <c r="L57" s="4">
        <v>90000000</v>
      </c>
      <c r="M57" s="9">
        <v>97140000</v>
      </c>
      <c r="N57" s="19">
        <v>120000000</v>
      </c>
      <c r="O57" s="78">
        <f t="shared" si="1"/>
        <v>22860000</v>
      </c>
      <c r="P57" s="33" t="s">
        <v>221</v>
      </c>
      <c r="Q57" s="1" t="s">
        <v>190</v>
      </c>
    </row>
    <row r="58" spans="1:18" ht="60">
      <c r="A58" s="55" t="s">
        <v>246</v>
      </c>
      <c r="B58" s="55" t="s">
        <v>40</v>
      </c>
      <c r="C58" s="53" t="s">
        <v>48</v>
      </c>
      <c r="D58" s="2" t="s">
        <v>87</v>
      </c>
      <c r="E58" s="10" t="s">
        <v>61</v>
      </c>
      <c r="F58" s="3" t="s">
        <v>164</v>
      </c>
      <c r="G58" s="3" t="s">
        <v>164</v>
      </c>
      <c r="H58" s="3" t="s">
        <v>97</v>
      </c>
      <c r="I58" s="3" t="s">
        <v>97</v>
      </c>
      <c r="J58" s="3" t="s">
        <v>165</v>
      </c>
      <c r="K58" s="3" t="s">
        <v>165</v>
      </c>
      <c r="L58" s="4">
        <v>40000000</v>
      </c>
      <c r="M58" s="9">
        <v>20950000</v>
      </c>
      <c r="N58" s="9">
        <v>20950000</v>
      </c>
      <c r="O58" s="78">
        <f t="shared" si="1"/>
        <v>0</v>
      </c>
      <c r="P58" s="33" t="s">
        <v>221</v>
      </c>
      <c r="Q58" s="1" t="s">
        <v>189</v>
      </c>
    </row>
    <row r="59" spans="1:18" ht="75">
      <c r="A59" s="55" t="s">
        <v>246</v>
      </c>
      <c r="B59" s="55" t="s">
        <v>40</v>
      </c>
      <c r="C59" s="53" t="s">
        <v>48</v>
      </c>
      <c r="D59" s="2" t="s">
        <v>88</v>
      </c>
      <c r="E59" s="10" t="s">
        <v>62</v>
      </c>
      <c r="F59" s="3" t="s">
        <v>166</v>
      </c>
      <c r="G59" s="3" t="s">
        <v>166</v>
      </c>
      <c r="H59" s="3" t="s">
        <v>97</v>
      </c>
      <c r="I59" s="3" t="s">
        <v>97</v>
      </c>
      <c r="J59" s="3" t="s">
        <v>167</v>
      </c>
      <c r="K59" s="3" t="s">
        <v>167</v>
      </c>
      <c r="L59" s="4">
        <v>10000000</v>
      </c>
      <c r="M59" s="9">
        <v>18385000</v>
      </c>
      <c r="N59" s="9">
        <v>18385000</v>
      </c>
      <c r="O59" s="78">
        <f t="shared" si="1"/>
        <v>0</v>
      </c>
      <c r="P59" s="33" t="s">
        <v>221</v>
      </c>
      <c r="Q59" s="1" t="s">
        <v>189</v>
      </c>
    </row>
    <row r="60" spans="1:18" ht="105">
      <c r="A60" s="55" t="s">
        <v>246</v>
      </c>
      <c r="B60" s="55" t="s">
        <v>40</v>
      </c>
      <c r="C60" s="53" t="s">
        <v>48</v>
      </c>
      <c r="D60" s="2" t="s">
        <v>89</v>
      </c>
      <c r="E60" s="10" t="s">
        <v>63</v>
      </c>
      <c r="F60" s="3" t="s">
        <v>168</v>
      </c>
      <c r="G60" s="3" t="s">
        <v>168</v>
      </c>
      <c r="H60" s="3" t="s">
        <v>97</v>
      </c>
      <c r="I60" s="3" t="s">
        <v>97</v>
      </c>
      <c r="J60" s="3" t="s">
        <v>177</v>
      </c>
      <c r="K60" s="3" t="s">
        <v>177</v>
      </c>
      <c r="L60" s="4">
        <v>0</v>
      </c>
      <c r="M60" s="9">
        <v>18780000</v>
      </c>
      <c r="N60" s="19">
        <v>18780000</v>
      </c>
      <c r="O60" s="78">
        <f t="shared" si="1"/>
        <v>0</v>
      </c>
      <c r="P60" s="33" t="s">
        <v>221</v>
      </c>
      <c r="Q60" s="1" t="s">
        <v>186</v>
      </c>
    </row>
    <row r="61" spans="1:18" ht="60">
      <c r="A61" s="55" t="s">
        <v>246</v>
      </c>
      <c r="B61" s="55" t="s">
        <v>40</v>
      </c>
      <c r="C61" s="53" t="s">
        <v>48</v>
      </c>
      <c r="D61" s="2" t="s">
        <v>90</v>
      </c>
      <c r="E61" s="10" t="s">
        <v>64</v>
      </c>
      <c r="F61" s="3" t="s">
        <v>169</v>
      </c>
      <c r="G61" s="3" t="s">
        <v>169</v>
      </c>
      <c r="H61" s="3" t="s">
        <v>97</v>
      </c>
      <c r="I61" s="3" t="s">
        <v>97</v>
      </c>
      <c r="J61" s="3" t="s">
        <v>170</v>
      </c>
      <c r="K61" s="3" t="s">
        <v>170</v>
      </c>
      <c r="L61" s="4">
        <v>18000000</v>
      </c>
      <c r="M61" s="9">
        <v>24460000</v>
      </c>
      <c r="N61" s="9">
        <v>24460000</v>
      </c>
      <c r="O61" s="78">
        <f t="shared" si="1"/>
        <v>0</v>
      </c>
      <c r="P61" s="33" t="s">
        <v>221</v>
      </c>
      <c r="Q61" s="1" t="s">
        <v>186</v>
      </c>
    </row>
    <row r="62" spans="1:18" ht="60">
      <c r="A62" s="55" t="s">
        <v>246</v>
      </c>
      <c r="B62" s="55" t="s">
        <v>40</v>
      </c>
      <c r="C62" s="53" t="s">
        <v>48</v>
      </c>
      <c r="D62" s="2" t="s">
        <v>91</v>
      </c>
      <c r="E62" s="10" t="s">
        <v>65</v>
      </c>
      <c r="F62" s="3" t="s">
        <v>171</v>
      </c>
      <c r="G62" s="3" t="s">
        <v>171</v>
      </c>
      <c r="H62" s="3" t="s">
        <v>97</v>
      </c>
      <c r="I62" s="3" t="s">
        <v>97</v>
      </c>
      <c r="J62" s="3" t="s">
        <v>172</v>
      </c>
      <c r="K62" s="3" t="s">
        <v>220</v>
      </c>
      <c r="L62" s="4">
        <v>75000000</v>
      </c>
      <c r="M62" s="9">
        <v>50110000</v>
      </c>
      <c r="N62" s="9">
        <v>50110000</v>
      </c>
      <c r="O62" s="78">
        <f t="shared" si="1"/>
        <v>0</v>
      </c>
      <c r="P62" s="33" t="s">
        <v>221</v>
      </c>
      <c r="Q62" s="1" t="s">
        <v>186</v>
      </c>
    </row>
    <row r="63" spans="1:18" ht="135">
      <c r="A63" s="55" t="s">
        <v>246</v>
      </c>
      <c r="B63" s="55" t="s">
        <v>40</v>
      </c>
      <c r="C63" s="53" t="s">
        <v>48</v>
      </c>
      <c r="D63" s="2" t="s">
        <v>92</v>
      </c>
      <c r="E63" s="11" t="s">
        <v>66</v>
      </c>
      <c r="F63" s="3" t="s">
        <v>173</v>
      </c>
      <c r="G63" s="3" t="s">
        <v>173</v>
      </c>
      <c r="H63" s="3" t="s">
        <v>97</v>
      </c>
      <c r="I63" s="3" t="s">
        <v>97</v>
      </c>
      <c r="J63" s="3" t="s">
        <v>174</v>
      </c>
      <c r="K63" s="3" t="s">
        <v>212</v>
      </c>
      <c r="L63" s="4">
        <v>25000000</v>
      </c>
      <c r="M63" s="9">
        <v>44520000</v>
      </c>
      <c r="N63" s="19">
        <v>60000000</v>
      </c>
      <c r="O63" s="78">
        <f t="shared" si="1"/>
        <v>15480000</v>
      </c>
      <c r="P63" s="33" t="s">
        <v>221</v>
      </c>
      <c r="Q63" s="1" t="s">
        <v>190</v>
      </c>
    </row>
    <row r="64" spans="1:18" ht="165">
      <c r="A64" s="55" t="s">
        <v>246</v>
      </c>
      <c r="B64" s="55" t="s">
        <v>40</v>
      </c>
      <c r="C64" s="53" t="s">
        <v>48</v>
      </c>
      <c r="D64" s="2" t="s">
        <v>93</v>
      </c>
      <c r="E64" s="11" t="s">
        <v>67</v>
      </c>
      <c r="F64" s="3" t="s">
        <v>178</v>
      </c>
      <c r="G64" s="3" t="s">
        <v>178</v>
      </c>
      <c r="H64" s="3" t="s">
        <v>97</v>
      </c>
      <c r="I64" s="3" t="s">
        <v>97</v>
      </c>
      <c r="J64" s="3" t="s">
        <v>176</v>
      </c>
      <c r="K64" s="3" t="s">
        <v>176</v>
      </c>
      <c r="L64" s="4">
        <v>50000000</v>
      </c>
      <c r="M64" s="9">
        <v>66370000</v>
      </c>
      <c r="N64" s="19">
        <v>57160000</v>
      </c>
      <c r="O64" s="78">
        <f t="shared" si="1"/>
        <v>-9210000</v>
      </c>
      <c r="P64" s="33" t="s">
        <v>221</v>
      </c>
      <c r="Q64" s="1" t="s">
        <v>186</v>
      </c>
    </row>
    <row r="65" spans="1:17" ht="75">
      <c r="A65" s="55" t="s">
        <v>246</v>
      </c>
      <c r="B65" s="55" t="s">
        <v>40</v>
      </c>
      <c r="C65" s="53" t="s">
        <v>48</v>
      </c>
      <c r="D65" s="2" t="s">
        <v>94</v>
      </c>
      <c r="E65" s="11" t="s">
        <v>68</v>
      </c>
      <c r="F65" s="3" t="s">
        <v>179</v>
      </c>
      <c r="G65" s="3" t="s">
        <v>179</v>
      </c>
      <c r="H65" s="3" t="s">
        <v>97</v>
      </c>
      <c r="I65" s="3" t="s">
        <v>97</v>
      </c>
      <c r="J65" s="3" t="s">
        <v>180</v>
      </c>
      <c r="K65" s="3" t="s">
        <v>213</v>
      </c>
      <c r="L65" s="4">
        <v>20000000</v>
      </c>
      <c r="M65" s="9">
        <v>13620000</v>
      </c>
      <c r="N65" s="19">
        <v>25000000</v>
      </c>
      <c r="O65" s="78">
        <f t="shared" si="1"/>
        <v>11380000</v>
      </c>
      <c r="P65" s="33" t="s">
        <v>221</v>
      </c>
      <c r="Q65" s="1" t="s">
        <v>190</v>
      </c>
    </row>
    <row r="66" spans="1:17" s="8" customFormat="1" ht="15.75">
      <c r="A66" s="98" t="s">
        <v>95</v>
      </c>
      <c r="B66" s="99"/>
      <c r="C66" s="99"/>
      <c r="D66" s="99"/>
      <c r="E66" s="99"/>
      <c r="F66" s="99"/>
      <c r="G66" s="99"/>
      <c r="H66" s="99"/>
      <c r="I66" s="99"/>
      <c r="J66" s="99"/>
      <c r="K66" s="100"/>
      <c r="L66" s="7">
        <f>SUM(L9:L65)</f>
        <v>6717450000</v>
      </c>
      <c r="M66" s="7">
        <f t="shared" ref="M66:N66" si="4">SUM(M9:M65)</f>
        <v>7417450000</v>
      </c>
      <c r="N66" s="7">
        <f t="shared" si="4"/>
        <v>6829035000</v>
      </c>
      <c r="O66" s="79">
        <f>SUM(O9:O65)</f>
        <v>-588415000</v>
      </c>
      <c r="P66" s="42"/>
    </row>
    <row r="67" spans="1:17">
      <c r="A67" s="12"/>
      <c r="B67" s="12"/>
      <c r="C67" s="12"/>
      <c r="D67" s="12"/>
      <c r="E67" s="13"/>
      <c r="F67" s="13"/>
      <c r="G67" s="13"/>
      <c r="H67" s="13"/>
      <c r="I67" s="13"/>
      <c r="J67" s="13"/>
      <c r="K67" s="17"/>
      <c r="L67" s="14"/>
      <c r="M67" s="14"/>
      <c r="N67" s="21"/>
      <c r="O67" s="21"/>
      <c r="P67" s="43"/>
    </row>
    <row r="68" spans="1:17" ht="6" customHeight="1">
      <c r="A68" s="12"/>
      <c r="B68" s="12"/>
      <c r="C68" s="12"/>
      <c r="D68" s="12"/>
      <c r="E68" s="13"/>
      <c r="F68" s="13"/>
      <c r="G68" s="13"/>
      <c r="H68" s="13"/>
      <c r="I68" s="13"/>
      <c r="J68" s="13"/>
      <c r="K68" s="17"/>
      <c r="L68" s="14"/>
      <c r="M68" s="14"/>
      <c r="N68" s="21"/>
      <c r="O68" s="21"/>
      <c r="P68" s="43"/>
    </row>
    <row r="69" spans="1:17">
      <c r="A69" s="12"/>
      <c r="B69" s="12"/>
      <c r="C69" s="12"/>
      <c r="D69" s="12"/>
      <c r="E69" s="13"/>
      <c r="F69" s="13"/>
      <c r="G69" s="13"/>
      <c r="H69" s="13"/>
      <c r="I69" s="13"/>
      <c r="J69" s="57"/>
      <c r="K69" s="58"/>
      <c r="L69" s="91" t="s">
        <v>252</v>
      </c>
      <c r="M69" s="91"/>
      <c r="N69" s="91"/>
      <c r="O69" s="91"/>
      <c r="P69" s="43"/>
    </row>
    <row r="70" spans="1:17" ht="15.75">
      <c r="A70" s="12"/>
      <c r="B70" s="12"/>
      <c r="C70" s="12"/>
      <c r="D70" s="12"/>
      <c r="E70" s="13"/>
      <c r="F70" s="13"/>
      <c r="G70" s="13"/>
      <c r="H70" s="13"/>
      <c r="I70" s="13"/>
      <c r="J70" s="59"/>
      <c r="K70" s="60"/>
      <c r="L70" s="91" t="s">
        <v>247</v>
      </c>
      <c r="M70" s="92"/>
      <c r="N70" s="92"/>
      <c r="O70" s="92"/>
      <c r="P70" s="43"/>
    </row>
    <row r="71" spans="1:17" ht="15.75">
      <c r="E71" s="1" t="s">
        <v>195</v>
      </c>
      <c r="F71" s="1" t="s">
        <v>196</v>
      </c>
      <c r="J71" s="61"/>
      <c r="K71" s="61"/>
      <c r="L71" s="91" t="s">
        <v>248</v>
      </c>
      <c r="M71" s="92"/>
      <c r="N71" s="92"/>
      <c r="O71" s="92"/>
    </row>
    <row r="72" spans="1:17" ht="15.75">
      <c r="F72" s="1" t="s">
        <v>197</v>
      </c>
      <c r="J72" s="61"/>
      <c r="K72" s="62"/>
      <c r="L72" s="63"/>
      <c r="M72" s="64"/>
      <c r="N72" s="65"/>
      <c r="O72" s="65"/>
    </row>
    <row r="73" spans="1:17" ht="15.75">
      <c r="F73" s="18" t="s">
        <v>198</v>
      </c>
      <c r="G73" s="18"/>
      <c r="J73" s="61"/>
      <c r="K73" s="61"/>
      <c r="L73" s="63"/>
      <c r="M73" s="64"/>
      <c r="N73" s="65"/>
      <c r="O73" s="65"/>
    </row>
    <row r="74" spans="1:17" ht="7.5" customHeight="1">
      <c r="J74" s="61"/>
      <c r="K74" s="61"/>
      <c r="L74" s="63"/>
      <c r="M74" s="64"/>
      <c r="N74" s="65"/>
      <c r="O74" s="65"/>
    </row>
    <row r="75" spans="1:17" hidden="1">
      <c r="J75" s="91"/>
      <c r="K75" s="91"/>
      <c r="L75" s="91"/>
      <c r="M75" s="91"/>
      <c r="N75" s="91"/>
      <c r="O75" s="91"/>
    </row>
    <row r="76" spans="1:17" hidden="1">
      <c r="J76" s="66"/>
      <c r="K76" s="63"/>
      <c r="L76" s="91"/>
      <c r="M76" s="91"/>
      <c r="N76" s="91"/>
      <c r="O76" s="91"/>
    </row>
    <row r="77" spans="1:17" ht="15.75">
      <c r="J77" s="67"/>
      <c r="K77" s="63"/>
      <c r="L77" s="93" t="s">
        <v>249</v>
      </c>
      <c r="M77" s="93"/>
      <c r="N77" s="93"/>
      <c r="O77" s="93"/>
    </row>
    <row r="78" spans="1:17">
      <c r="J78" s="63"/>
      <c r="K78" s="63"/>
      <c r="L78" s="91" t="s">
        <v>250</v>
      </c>
      <c r="M78" s="91"/>
      <c r="N78" s="91"/>
      <c r="O78" s="91"/>
    </row>
    <row r="79" spans="1:17">
      <c r="J79" s="63"/>
      <c r="K79" s="63"/>
      <c r="L79" s="91" t="s">
        <v>251</v>
      </c>
      <c r="M79" s="91"/>
      <c r="N79" s="91"/>
      <c r="O79" s="91"/>
    </row>
  </sheetData>
  <autoFilter ref="A4:Q66">
    <filterColumn colId="0" showButton="0"/>
    <filterColumn colId="1" showButton="0"/>
    <filterColumn colId="2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/>
    <filterColumn colId="16"/>
  </autoFilter>
  <mergeCells count="20">
    <mergeCell ref="L79:O79"/>
    <mergeCell ref="A2:P2"/>
    <mergeCell ref="A7:D7"/>
    <mergeCell ref="A66:K66"/>
    <mergeCell ref="A3:F3"/>
    <mergeCell ref="M3:O3"/>
    <mergeCell ref="A4:D6"/>
    <mergeCell ref="E4:E6"/>
    <mergeCell ref="F4:G5"/>
    <mergeCell ref="H4:O4"/>
    <mergeCell ref="H5:I5"/>
    <mergeCell ref="J5:K5"/>
    <mergeCell ref="L5:O5"/>
    <mergeCell ref="L69:O69"/>
    <mergeCell ref="L70:O70"/>
    <mergeCell ref="L71:O71"/>
    <mergeCell ref="J75:O75"/>
    <mergeCell ref="L76:O76"/>
    <mergeCell ref="L77:O77"/>
    <mergeCell ref="L78:O78"/>
  </mergeCells>
  <pageMargins left="1.299212598425197" right="0.15748031496062992" top="0.43307086614173229" bottom="0.51181102362204722" header="0.35433070866141736" footer="0.31496062992125984"/>
  <pageSetup paperSize="5" scale="90" orientation="landscape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3:P20"/>
  <sheetViews>
    <sheetView topLeftCell="D1" workbookViewId="0">
      <selection activeCell="K20" sqref="K20"/>
    </sheetView>
  </sheetViews>
  <sheetFormatPr defaultColWidth="8.85546875" defaultRowHeight="15"/>
  <cols>
    <col min="1" max="3" width="3.42578125" style="1" hidden="1" customWidth="1"/>
    <col min="4" max="4" width="3.85546875" style="1" bestFit="1" customWidth="1"/>
    <col min="5" max="5" width="31.28515625" style="1" customWidth="1"/>
    <col min="6" max="6" width="12.85546875" style="1" hidden="1" customWidth="1"/>
    <col min="7" max="7" width="24.140625" style="1" hidden="1" customWidth="1"/>
    <col min="8" max="8" width="12.42578125" style="1" hidden="1" customWidth="1"/>
    <col min="9" max="9" width="11.7109375" style="1" hidden="1" customWidth="1"/>
    <col min="10" max="10" width="13" style="1" customWidth="1"/>
    <col min="11" max="11" width="12.85546875" style="1" customWidth="1"/>
    <col min="12" max="12" width="12.28515625" style="1" hidden="1" customWidth="1"/>
    <col min="13" max="14" width="17.5703125" style="1" bestFit="1" customWidth="1"/>
    <col min="15" max="15" width="18.140625" style="1" bestFit="1" customWidth="1"/>
    <col min="16" max="16" width="13.85546875" style="1" customWidth="1"/>
    <col min="17" max="16384" width="8.85546875" style="1"/>
  </cols>
  <sheetData>
    <row r="3" spans="1:16" ht="30">
      <c r="A3" s="104" t="s">
        <v>269</v>
      </c>
      <c r="B3" s="104"/>
      <c r="C3" s="104"/>
      <c r="D3" s="104"/>
      <c r="E3" s="105" t="s">
        <v>255</v>
      </c>
      <c r="F3" s="104" t="s">
        <v>2</v>
      </c>
      <c r="G3" s="104"/>
      <c r="H3" s="104" t="s">
        <v>3</v>
      </c>
      <c r="I3" s="104"/>
      <c r="J3" s="104"/>
      <c r="K3" s="104"/>
      <c r="L3" s="104"/>
      <c r="M3" s="104"/>
      <c r="N3" s="104"/>
      <c r="O3" s="104"/>
      <c r="P3" s="72" t="s">
        <v>193</v>
      </c>
    </row>
    <row r="4" spans="1:16">
      <c r="A4" s="104"/>
      <c r="B4" s="104"/>
      <c r="C4" s="104"/>
      <c r="D4" s="104"/>
      <c r="E4" s="105"/>
      <c r="F4" s="104"/>
      <c r="G4" s="104"/>
      <c r="H4" s="104" t="s">
        <v>4</v>
      </c>
      <c r="I4" s="104"/>
      <c r="J4" s="104" t="s">
        <v>5</v>
      </c>
      <c r="K4" s="104"/>
      <c r="L4" s="104" t="s">
        <v>6</v>
      </c>
      <c r="M4" s="104"/>
      <c r="N4" s="104"/>
      <c r="O4" s="104"/>
      <c r="P4" s="69" t="s">
        <v>194</v>
      </c>
    </row>
    <row r="5" spans="1:16" ht="45">
      <c r="A5" s="104"/>
      <c r="B5" s="104"/>
      <c r="C5" s="104"/>
      <c r="D5" s="104"/>
      <c r="E5" s="105"/>
      <c r="F5" s="72" t="s">
        <v>7</v>
      </c>
      <c r="G5" s="72" t="s">
        <v>8</v>
      </c>
      <c r="H5" s="72" t="s">
        <v>7</v>
      </c>
      <c r="I5" s="72" t="s">
        <v>8</v>
      </c>
      <c r="J5" s="72" t="s">
        <v>7</v>
      </c>
      <c r="K5" s="72" t="s">
        <v>8</v>
      </c>
      <c r="L5" s="72" t="s">
        <v>10</v>
      </c>
      <c r="M5" s="72" t="s">
        <v>7</v>
      </c>
      <c r="N5" s="70" t="s">
        <v>8</v>
      </c>
      <c r="O5" s="70" t="s">
        <v>244</v>
      </c>
      <c r="P5" s="71"/>
    </row>
    <row r="6" spans="1:16" ht="15.75">
      <c r="A6" s="54"/>
      <c r="B6" s="54"/>
      <c r="C6" s="5"/>
      <c r="D6" s="5"/>
      <c r="E6" s="6"/>
      <c r="F6" s="6"/>
      <c r="G6" s="6"/>
      <c r="H6" s="6"/>
      <c r="I6" s="6"/>
      <c r="J6" s="6"/>
      <c r="K6" s="16"/>
      <c r="L6" s="7"/>
      <c r="M6" s="7"/>
      <c r="N6" s="20"/>
      <c r="O6" s="20"/>
      <c r="P6" s="42"/>
    </row>
    <row r="7" spans="1:16">
      <c r="A7" s="55"/>
      <c r="B7" s="55"/>
      <c r="C7" s="53"/>
      <c r="D7" s="2" t="s">
        <v>270</v>
      </c>
      <c r="E7" s="3" t="s">
        <v>256</v>
      </c>
      <c r="F7" s="3"/>
      <c r="G7" s="3"/>
      <c r="H7" s="3"/>
      <c r="I7" s="3"/>
      <c r="J7" s="75" t="s">
        <v>267</v>
      </c>
      <c r="K7" s="75" t="s">
        <v>267</v>
      </c>
      <c r="L7" s="4"/>
      <c r="M7" s="9">
        <v>3000246500</v>
      </c>
      <c r="N7" s="19">
        <v>2322264900</v>
      </c>
      <c r="O7" s="78">
        <f>N7-M7</f>
        <v>-677981600</v>
      </c>
      <c r="P7" s="33"/>
    </row>
    <row r="8" spans="1:16">
      <c r="A8" s="55"/>
      <c r="B8" s="55"/>
      <c r="C8" s="53"/>
      <c r="D8" s="2" t="s">
        <v>271</v>
      </c>
      <c r="E8" s="3" t="s">
        <v>257</v>
      </c>
      <c r="F8" s="3"/>
      <c r="G8" s="3"/>
      <c r="H8" s="3"/>
      <c r="I8" s="3"/>
      <c r="J8" s="75" t="s">
        <v>267</v>
      </c>
      <c r="K8" s="75" t="s">
        <v>267</v>
      </c>
      <c r="L8" s="4"/>
      <c r="M8" s="9">
        <v>297000000</v>
      </c>
      <c r="N8" s="19">
        <v>229705144</v>
      </c>
      <c r="O8" s="78">
        <f t="shared" ref="O8:O18" si="0">N8-M8</f>
        <v>-67294856</v>
      </c>
      <c r="P8" s="33"/>
    </row>
    <row r="9" spans="1:16">
      <c r="A9" s="55"/>
      <c r="B9" s="55"/>
      <c r="C9" s="53"/>
      <c r="D9" s="2" t="s">
        <v>272</v>
      </c>
      <c r="E9" s="3" t="s">
        <v>258</v>
      </c>
      <c r="F9" s="3"/>
      <c r="G9" s="3"/>
      <c r="H9" s="3"/>
      <c r="I9" s="3"/>
      <c r="J9" s="75" t="s">
        <v>267</v>
      </c>
      <c r="K9" s="75" t="s">
        <v>267</v>
      </c>
      <c r="L9" s="4"/>
      <c r="M9" s="9">
        <v>241000000</v>
      </c>
      <c r="N9" s="19">
        <v>164765625</v>
      </c>
      <c r="O9" s="78">
        <f t="shared" si="0"/>
        <v>-76234375</v>
      </c>
      <c r="P9" s="33"/>
    </row>
    <row r="10" spans="1:16">
      <c r="A10" s="55"/>
      <c r="B10" s="55"/>
      <c r="C10" s="53"/>
      <c r="D10" s="2" t="s">
        <v>273</v>
      </c>
      <c r="E10" s="3" t="s">
        <v>259</v>
      </c>
      <c r="F10" s="3"/>
      <c r="G10" s="3"/>
      <c r="H10" s="3"/>
      <c r="I10" s="3"/>
      <c r="J10" s="75" t="s">
        <v>267</v>
      </c>
      <c r="K10" s="75" t="s">
        <v>267</v>
      </c>
      <c r="L10" s="4"/>
      <c r="M10" s="9">
        <v>15000000</v>
      </c>
      <c r="N10" s="51">
        <f>(4500000)+(0.025*4500000)</f>
        <v>4612500</v>
      </c>
      <c r="O10" s="78">
        <f t="shared" si="0"/>
        <v>-10387500</v>
      </c>
      <c r="P10" s="33"/>
    </row>
    <row r="11" spans="1:16">
      <c r="A11" s="55"/>
      <c r="B11" s="55"/>
      <c r="C11" s="53"/>
      <c r="D11" s="2" t="s">
        <v>274</v>
      </c>
      <c r="E11" s="3" t="s">
        <v>260</v>
      </c>
      <c r="F11" s="3"/>
      <c r="G11" s="3"/>
      <c r="H11" s="3"/>
      <c r="I11" s="3"/>
      <c r="J11" s="75" t="s">
        <v>267</v>
      </c>
      <c r="K11" s="75" t="s">
        <v>267</v>
      </c>
      <c r="L11" s="4"/>
      <c r="M11" s="9">
        <v>103000000</v>
      </c>
      <c r="N11" s="19">
        <v>84101250</v>
      </c>
      <c r="O11" s="78">
        <f t="shared" si="0"/>
        <v>-18898750</v>
      </c>
      <c r="P11" s="33"/>
    </row>
    <row r="12" spans="1:16">
      <c r="A12" s="55"/>
      <c r="B12" s="55"/>
      <c r="C12" s="53"/>
      <c r="D12" s="2" t="s">
        <v>275</v>
      </c>
      <c r="E12" s="3" t="s">
        <v>261</v>
      </c>
      <c r="F12" s="3"/>
      <c r="G12" s="3"/>
      <c r="H12" s="3"/>
      <c r="I12" s="3"/>
      <c r="J12" s="75" t="s">
        <v>267</v>
      </c>
      <c r="K12" s="75" t="s">
        <v>267</v>
      </c>
      <c r="L12" s="4"/>
      <c r="M12" s="9">
        <v>170000000</v>
      </c>
      <c r="N12" s="19">
        <v>152403570</v>
      </c>
      <c r="O12" s="78">
        <f t="shared" si="0"/>
        <v>-17596430</v>
      </c>
      <c r="P12" s="33"/>
    </row>
    <row r="13" spans="1:16">
      <c r="A13" s="55"/>
      <c r="B13" s="55"/>
      <c r="C13" s="53"/>
      <c r="D13" s="2" t="s">
        <v>276</v>
      </c>
      <c r="E13" s="3" t="s">
        <v>262</v>
      </c>
      <c r="F13" s="3"/>
      <c r="G13" s="3"/>
      <c r="H13" s="3"/>
      <c r="I13" s="3"/>
      <c r="J13" s="75" t="s">
        <v>267</v>
      </c>
      <c r="K13" s="75" t="s">
        <v>267</v>
      </c>
      <c r="L13" s="4"/>
      <c r="M13" s="9">
        <v>28000000</v>
      </c>
      <c r="N13" s="19">
        <v>2455400</v>
      </c>
      <c r="O13" s="78">
        <f t="shared" si="0"/>
        <v>-25544600</v>
      </c>
      <c r="P13" s="33"/>
    </row>
    <row r="14" spans="1:16">
      <c r="A14" s="55"/>
      <c r="B14" s="55"/>
      <c r="C14" s="53"/>
      <c r="D14" s="2" t="s">
        <v>277</v>
      </c>
      <c r="E14" s="3" t="s">
        <v>263</v>
      </c>
      <c r="F14" s="3"/>
      <c r="G14" s="3"/>
      <c r="H14" s="3"/>
      <c r="I14" s="3"/>
      <c r="J14" s="75" t="s">
        <v>267</v>
      </c>
      <c r="K14" s="75" t="s">
        <v>267</v>
      </c>
      <c r="L14" s="4"/>
      <c r="M14" s="9">
        <v>2000000</v>
      </c>
      <c r="N14" s="19">
        <f>36435+79</f>
        <v>36514</v>
      </c>
      <c r="O14" s="78">
        <f t="shared" si="0"/>
        <v>-1963486</v>
      </c>
      <c r="P14" s="33"/>
    </row>
    <row r="15" spans="1:16">
      <c r="A15" s="55"/>
      <c r="B15" s="55"/>
      <c r="C15" s="53"/>
      <c r="D15" s="2" t="s">
        <v>278</v>
      </c>
      <c r="E15" s="3" t="s">
        <v>264</v>
      </c>
      <c r="F15" s="3"/>
      <c r="G15" s="3"/>
      <c r="H15" s="3"/>
      <c r="I15" s="3"/>
      <c r="J15" s="75" t="s">
        <v>267</v>
      </c>
      <c r="K15" s="75" t="s">
        <v>267</v>
      </c>
      <c r="L15" s="4"/>
      <c r="M15" s="9">
        <v>85000000</v>
      </c>
      <c r="N15" s="19">
        <v>72382964</v>
      </c>
      <c r="O15" s="78">
        <f t="shared" si="0"/>
        <v>-12617036</v>
      </c>
      <c r="P15" s="33"/>
    </row>
    <row r="16" spans="1:16">
      <c r="A16" s="55"/>
      <c r="B16" s="55"/>
      <c r="C16" s="53"/>
      <c r="D16" s="2" t="s">
        <v>279</v>
      </c>
      <c r="E16" s="3" t="s">
        <v>265</v>
      </c>
      <c r="F16" s="3"/>
      <c r="G16" s="3"/>
      <c r="H16" s="3"/>
      <c r="I16" s="3"/>
      <c r="J16" s="75" t="s">
        <v>267</v>
      </c>
      <c r="K16" s="75" t="s">
        <v>267</v>
      </c>
      <c r="L16" s="4"/>
      <c r="M16" s="9">
        <v>18000000</v>
      </c>
      <c r="N16" s="19">
        <v>12773933</v>
      </c>
      <c r="O16" s="78">
        <f t="shared" si="0"/>
        <v>-5226067</v>
      </c>
      <c r="P16" s="33"/>
    </row>
    <row r="17" spans="1:16">
      <c r="A17" s="55"/>
      <c r="B17" s="55"/>
      <c r="C17" s="53"/>
      <c r="D17" s="2" t="s">
        <v>280</v>
      </c>
      <c r="E17" s="3" t="s">
        <v>266</v>
      </c>
      <c r="F17" s="3"/>
      <c r="G17" s="3"/>
      <c r="H17" s="3"/>
      <c r="I17" s="3"/>
      <c r="J17" s="75" t="s">
        <v>267</v>
      </c>
      <c r="K17" s="75" t="s">
        <v>267</v>
      </c>
      <c r="L17" s="4"/>
      <c r="M17" s="9">
        <v>1355000000</v>
      </c>
      <c r="N17" s="19">
        <v>1123222400</v>
      </c>
      <c r="O17" s="78">
        <f t="shared" si="0"/>
        <v>-231777600</v>
      </c>
      <c r="P17" s="33"/>
    </row>
    <row r="18" spans="1:16" ht="15.75">
      <c r="A18" s="55"/>
      <c r="B18" s="55"/>
      <c r="C18" s="53"/>
      <c r="D18" s="2"/>
      <c r="E18" s="6" t="s">
        <v>268</v>
      </c>
      <c r="F18" s="3"/>
      <c r="G18" s="3"/>
      <c r="H18" s="3"/>
      <c r="I18" s="3"/>
      <c r="J18" s="3"/>
      <c r="K18" s="3"/>
      <c r="L18" s="4"/>
      <c r="M18" s="76">
        <f>SUM(M7:M17)</f>
        <v>5314246500</v>
      </c>
      <c r="N18" s="76">
        <f>SUM(N7:N17)</f>
        <v>4168724200</v>
      </c>
      <c r="O18" s="79">
        <f t="shared" si="0"/>
        <v>-1145522300</v>
      </c>
      <c r="P18" s="33"/>
    </row>
    <row r="20" spans="1:16">
      <c r="N20" s="77"/>
    </row>
  </sheetData>
  <mergeCells count="7">
    <mergeCell ref="A3:D5"/>
    <mergeCell ref="E3:E5"/>
    <mergeCell ref="F3:G4"/>
    <mergeCell ref="H3:O3"/>
    <mergeCell ref="H4:I4"/>
    <mergeCell ref="J4:K4"/>
    <mergeCell ref="L4:O4"/>
  </mergeCells>
  <pageMargins left="1.39" right="0.19" top="0.59055118110236215" bottom="0.78740157480314965" header="0.51181102362204722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2:Q74"/>
  <sheetViews>
    <sheetView view="pageBreakPreview" zoomScale="60" workbookViewId="0">
      <selection activeCell="N13" sqref="N13"/>
    </sheetView>
  </sheetViews>
  <sheetFormatPr defaultColWidth="8.85546875" defaultRowHeight="15"/>
  <cols>
    <col min="1" max="1" width="3.5703125" style="1" customWidth="1"/>
    <col min="2" max="2" width="5.42578125" style="1" customWidth="1"/>
    <col min="3" max="3" width="1" style="1" hidden="1" customWidth="1"/>
    <col min="4" max="4" width="1.28515625" style="1" hidden="1" customWidth="1"/>
    <col min="5" max="5" width="24.42578125" style="1" customWidth="1"/>
    <col min="6" max="6" width="14.7109375" style="1" hidden="1" customWidth="1"/>
    <col min="7" max="7" width="14.140625" style="1" hidden="1" customWidth="1"/>
    <col min="8" max="8" width="13.140625" style="1" hidden="1" customWidth="1"/>
    <col min="9" max="9" width="12.5703125" style="1" hidden="1" customWidth="1"/>
    <col min="10" max="10" width="12.85546875" style="1" hidden="1" customWidth="1"/>
    <col min="11" max="11" width="13.28515625" style="18" hidden="1" customWidth="1"/>
    <col min="12" max="12" width="15.5703125" style="1" hidden="1" customWidth="1"/>
    <col min="13" max="13" width="16.5703125" style="1" customWidth="1"/>
    <col min="14" max="14" width="16.28515625" style="22" customWidth="1"/>
    <col min="15" max="15" width="17.28515625" style="22" bestFit="1" customWidth="1"/>
    <col min="16" max="16" width="10.28515625" style="44" customWidth="1"/>
    <col min="17" max="16384" width="8.85546875" style="1"/>
  </cols>
  <sheetData>
    <row r="2" spans="1:17" ht="18" customHeight="1">
      <c r="A2" s="94" t="s">
        <v>183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7" s="13" customFormat="1" ht="15.75" hidden="1" customHeight="1">
      <c r="A3" s="101" t="s">
        <v>184</v>
      </c>
      <c r="B3" s="101"/>
      <c r="C3" s="102"/>
      <c r="D3" s="102"/>
      <c r="E3" s="101"/>
      <c r="F3" s="101"/>
      <c r="G3" s="23"/>
      <c r="H3" s="23"/>
      <c r="I3" s="23"/>
      <c r="J3" s="23"/>
      <c r="K3" s="24"/>
      <c r="L3" s="23"/>
      <c r="M3" s="103"/>
      <c r="N3" s="103"/>
      <c r="O3" s="103"/>
      <c r="P3" s="41"/>
    </row>
    <row r="4" spans="1:17" ht="30.75" hidden="1" customHeight="1">
      <c r="A4" s="110" t="s">
        <v>0</v>
      </c>
      <c r="B4" s="110"/>
      <c r="C4" s="110"/>
      <c r="D4" s="110"/>
      <c r="E4" s="111" t="s">
        <v>1</v>
      </c>
      <c r="F4" s="110" t="s">
        <v>2</v>
      </c>
      <c r="G4" s="110"/>
      <c r="H4" s="110" t="s">
        <v>3</v>
      </c>
      <c r="I4" s="110"/>
      <c r="J4" s="110"/>
      <c r="K4" s="110"/>
      <c r="L4" s="110"/>
      <c r="M4" s="110"/>
      <c r="N4" s="110"/>
      <c r="O4" s="110"/>
      <c r="P4" s="46" t="s">
        <v>193</v>
      </c>
      <c r="Q4" s="1" t="s">
        <v>191</v>
      </c>
    </row>
    <row r="5" spans="1:17" hidden="1">
      <c r="A5" s="110"/>
      <c r="B5" s="110"/>
      <c r="C5" s="110"/>
      <c r="D5" s="110"/>
      <c r="E5" s="111"/>
      <c r="F5" s="110"/>
      <c r="G5" s="110"/>
      <c r="H5" s="110" t="s">
        <v>4</v>
      </c>
      <c r="I5" s="110"/>
      <c r="J5" s="110" t="s">
        <v>5</v>
      </c>
      <c r="K5" s="110"/>
      <c r="L5" s="110" t="s">
        <v>6</v>
      </c>
      <c r="M5" s="110"/>
      <c r="N5" s="110"/>
      <c r="O5" s="110"/>
      <c r="P5" s="47" t="s">
        <v>194</v>
      </c>
      <c r="Q5" s="1" t="s">
        <v>191</v>
      </c>
    </row>
    <row r="6" spans="1:17" ht="42" hidden="1" customHeight="1">
      <c r="A6" s="110"/>
      <c r="B6" s="110"/>
      <c r="C6" s="110"/>
      <c r="D6" s="110"/>
      <c r="E6" s="111"/>
      <c r="F6" s="46" t="s">
        <v>7</v>
      </c>
      <c r="G6" s="46" t="s">
        <v>8</v>
      </c>
      <c r="H6" s="46" t="s">
        <v>7</v>
      </c>
      <c r="I6" s="46" t="s">
        <v>8</v>
      </c>
      <c r="J6" s="46" t="s">
        <v>7</v>
      </c>
      <c r="K6" s="48" t="s">
        <v>8</v>
      </c>
      <c r="L6" s="46" t="s">
        <v>10</v>
      </c>
      <c r="M6" s="46" t="s">
        <v>7</v>
      </c>
      <c r="N6" s="49" t="s">
        <v>8</v>
      </c>
      <c r="O6" s="49" t="s">
        <v>9</v>
      </c>
      <c r="P6" s="50"/>
      <c r="Q6" s="1" t="s">
        <v>191</v>
      </c>
    </row>
    <row r="7" spans="1:17" ht="5.25" hidden="1" customHeight="1">
      <c r="A7" s="2"/>
      <c r="B7" s="2"/>
      <c r="C7" s="2"/>
      <c r="D7" s="2"/>
      <c r="E7" s="3"/>
      <c r="F7" s="3"/>
      <c r="G7" s="3"/>
      <c r="H7" s="3"/>
      <c r="I7" s="3"/>
      <c r="J7" s="3"/>
      <c r="K7" s="15"/>
      <c r="L7" s="4"/>
      <c r="M7" s="4"/>
      <c r="N7" s="19"/>
      <c r="O7" s="19"/>
      <c r="P7" s="33"/>
      <c r="Q7" s="1" t="s">
        <v>191</v>
      </c>
    </row>
    <row r="8" spans="1:17" s="8" customFormat="1" ht="35.25" customHeight="1">
      <c r="A8" s="5" t="s">
        <v>11</v>
      </c>
      <c r="B8" s="5"/>
      <c r="C8" s="5"/>
      <c r="D8" s="5"/>
      <c r="E8" s="6" t="s">
        <v>13</v>
      </c>
      <c r="F8" s="6"/>
      <c r="G8" s="6"/>
      <c r="H8" s="6"/>
      <c r="I8" s="6"/>
      <c r="J8" s="6"/>
      <c r="K8" s="16"/>
      <c r="L8" s="7"/>
      <c r="M8" s="7"/>
      <c r="N8" s="20"/>
      <c r="O8" s="20"/>
      <c r="P8" s="42"/>
      <c r="Q8" s="8" t="s">
        <v>185</v>
      </c>
    </row>
    <row r="9" spans="1:17" ht="31.5" customHeight="1">
      <c r="A9" s="2"/>
      <c r="B9" s="2" t="s">
        <v>14</v>
      </c>
      <c r="C9" s="2"/>
      <c r="D9" s="2"/>
      <c r="E9" s="3" t="s">
        <v>15</v>
      </c>
      <c r="F9" s="3" t="s">
        <v>96</v>
      </c>
      <c r="G9" s="3" t="s">
        <v>96</v>
      </c>
      <c r="H9" s="3" t="s">
        <v>97</v>
      </c>
      <c r="I9" s="3" t="s">
        <v>97</v>
      </c>
      <c r="J9" s="3" t="s">
        <v>98</v>
      </c>
      <c r="K9" s="3" t="s">
        <v>98</v>
      </c>
      <c r="L9" s="4">
        <v>1050000</v>
      </c>
      <c r="M9" s="9">
        <v>2760000</v>
      </c>
      <c r="N9" s="19">
        <f t="shared" ref="N9:N16" si="0">M9</f>
        <v>2760000</v>
      </c>
      <c r="O9" s="32">
        <f>N9-M9</f>
        <v>0</v>
      </c>
      <c r="P9" s="33" t="s">
        <v>221</v>
      </c>
      <c r="Q9" s="1" t="s">
        <v>185</v>
      </c>
    </row>
    <row r="10" spans="1:17" ht="45" customHeight="1">
      <c r="A10" s="2"/>
      <c r="B10" s="2" t="s">
        <v>16</v>
      </c>
      <c r="C10" s="2"/>
      <c r="D10" s="2"/>
      <c r="E10" s="3" t="s">
        <v>17</v>
      </c>
      <c r="F10" s="3" t="s">
        <v>100</v>
      </c>
      <c r="G10" s="3" t="s">
        <v>100</v>
      </c>
      <c r="H10" s="3" t="s">
        <v>97</v>
      </c>
      <c r="I10" s="3" t="s">
        <v>97</v>
      </c>
      <c r="J10" s="3" t="s">
        <v>99</v>
      </c>
      <c r="K10" s="3" t="s">
        <v>99</v>
      </c>
      <c r="L10" s="4">
        <v>95000000</v>
      </c>
      <c r="M10" s="9">
        <v>96900000</v>
      </c>
      <c r="N10" s="19">
        <f t="shared" si="0"/>
        <v>96900000</v>
      </c>
      <c r="O10" s="32">
        <f t="shared" ref="O10:O65" si="1">N10-M10</f>
        <v>0</v>
      </c>
      <c r="P10" s="33" t="s">
        <v>221</v>
      </c>
      <c r="Q10" s="8" t="s">
        <v>185</v>
      </c>
    </row>
    <row r="11" spans="1:17" ht="45" customHeight="1">
      <c r="A11" s="2"/>
      <c r="B11" s="2" t="s">
        <v>69</v>
      </c>
      <c r="C11" s="2"/>
      <c r="D11" s="2"/>
      <c r="E11" s="3" t="s">
        <v>18</v>
      </c>
      <c r="F11" s="3" t="s">
        <v>101</v>
      </c>
      <c r="G11" s="3" t="s">
        <v>101</v>
      </c>
      <c r="H11" s="3" t="s">
        <v>97</v>
      </c>
      <c r="I11" s="3" t="s">
        <v>97</v>
      </c>
      <c r="J11" s="3" t="s">
        <v>102</v>
      </c>
      <c r="K11" s="3" t="s">
        <v>102</v>
      </c>
      <c r="L11" s="4">
        <v>7000000</v>
      </c>
      <c r="M11" s="9">
        <v>7000000</v>
      </c>
      <c r="N11" s="19">
        <f t="shared" si="0"/>
        <v>7000000</v>
      </c>
      <c r="O11" s="32">
        <f t="shared" si="1"/>
        <v>0</v>
      </c>
      <c r="P11" s="33" t="s">
        <v>221</v>
      </c>
      <c r="Q11" s="1" t="s">
        <v>185</v>
      </c>
    </row>
    <row r="12" spans="1:17" ht="45" customHeight="1">
      <c r="A12" s="2"/>
      <c r="B12" s="2" t="s">
        <v>70</v>
      </c>
      <c r="C12" s="2"/>
      <c r="D12" s="2"/>
      <c r="E12" s="3" t="s">
        <v>19</v>
      </c>
      <c r="F12" s="3" t="s">
        <v>103</v>
      </c>
      <c r="G12" s="3" t="s">
        <v>103</v>
      </c>
      <c r="H12" s="3" t="s">
        <v>97</v>
      </c>
      <c r="I12" s="3" t="s">
        <v>97</v>
      </c>
      <c r="J12" s="3" t="s">
        <v>104</v>
      </c>
      <c r="K12" s="3" t="s">
        <v>104</v>
      </c>
      <c r="L12" s="4">
        <v>91000000</v>
      </c>
      <c r="M12" s="9">
        <v>133100000</v>
      </c>
      <c r="N12" s="19">
        <f t="shared" si="0"/>
        <v>133100000</v>
      </c>
      <c r="O12" s="32">
        <f t="shared" si="1"/>
        <v>0</v>
      </c>
      <c r="P12" s="33" t="s">
        <v>221</v>
      </c>
      <c r="Q12" s="8" t="s">
        <v>185</v>
      </c>
    </row>
    <row r="13" spans="1:17" ht="35.25" customHeight="1">
      <c r="A13" s="2"/>
      <c r="B13" s="2" t="s">
        <v>71</v>
      </c>
      <c r="C13" s="2"/>
      <c r="D13" s="2"/>
      <c r="E13" s="3" t="s">
        <v>20</v>
      </c>
      <c r="F13" s="3" t="s">
        <v>105</v>
      </c>
      <c r="G13" s="3" t="s">
        <v>105</v>
      </c>
      <c r="H13" s="3" t="s">
        <v>97</v>
      </c>
      <c r="I13" s="3" t="s">
        <v>97</v>
      </c>
      <c r="J13" s="3" t="s">
        <v>106</v>
      </c>
      <c r="K13" s="3" t="s">
        <v>106</v>
      </c>
      <c r="L13" s="4">
        <v>8000000</v>
      </c>
      <c r="M13" s="9">
        <v>8000000</v>
      </c>
      <c r="N13" s="19">
        <f t="shared" si="0"/>
        <v>8000000</v>
      </c>
      <c r="O13" s="32">
        <f t="shared" si="1"/>
        <v>0</v>
      </c>
      <c r="P13" s="33" t="s">
        <v>221</v>
      </c>
      <c r="Q13" s="1" t="s">
        <v>185</v>
      </c>
    </row>
    <row r="14" spans="1:17" ht="35.25" customHeight="1">
      <c r="A14" s="2"/>
      <c r="B14" s="2" t="s">
        <v>72</v>
      </c>
      <c r="C14" s="2"/>
      <c r="D14" s="2"/>
      <c r="E14" s="3" t="s">
        <v>21</v>
      </c>
      <c r="F14" s="3" t="s">
        <v>107</v>
      </c>
      <c r="G14" s="3" t="s">
        <v>107</v>
      </c>
      <c r="H14" s="3" t="s">
        <v>97</v>
      </c>
      <c r="I14" s="3" t="s">
        <v>97</v>
      </c>
      <c r="J14" s="3" t="s">
        <v>108</v>
      </c>
      <c r="K14" s="3" t="s">
        <v>108</v>
      </c>
      <c r="L14" s="4">
        <v>50000000</v>
      </c>
      <c r="M14" s="9">
        <v>87614000</v>
      </c>
      <c r="N14" s="19">
        <f t="shared" si="0"/>
        <v>87614000</v>
      </c>
      <c r="O14" s="32">
        <f t="shared" si="1"/>
        <v>0</v>
      </c>
      <c r="P14" s="33" t="s">
        <v>221</v>
      </c>
      <c r="Q14" s="8" t="s">
        <v>185</v>
      </c>
    </row>
    <row r="15" spans="1:17" ht="45" customHeight="1">
      <c r="A15" s="2"/>
      <c r="B15" s="2" t="s">
        <v>73</v>
      </c>
      <c r="C15" s="2"/>
      <c r="D15" s="2"/>
      <c r="E15" s="3" t="s">
        <v>22</v>
      </c>
      <c r="F15" s="3" t="s">
        <v>109</v>
      </c>
      <c r="G15" s="3" t="s">
        <v>109</v>
      </c>
      <c r="H15" s="3" t="s">
        <v>97</v>
      </c>
      <c r="I15" s="3" t="s">
        <v>97</v>
      </c>
      <c r="J15" s="3" t="s">
        <v>110</v>
      </c>
      <c r="K15" s="3" t="s">
        <v>110</v>
      </c>
      <c r="L15" s="4">
        <v>12000000</v>
      </c>
      <c r="M15" s="9">
        <v>14750000</v>
      </c>
      <c r="N15" s="19">
        <f t="shared" si="0"/>
        <v>14750000</v>
      </c>
      <c r="O15" s="32">
        <f t="shared" si="1"/>
        <v>0</v>
      </c>
      <c r="P15" s="33" t="s">
        <v>221</v>
      </c>
      <c r="Q15" s="1" t="s">
        <v>185</v>
      </c>
    </row>
    <row r="16" spans="1:17" ht="45" customHeight="1">
      <c r="A16" s="2"/>
      <c r="B16" s="2" t="s">
        <v>74</v>
      </c>
      <c r="C16" s="2"/>
      <c r="D16" s="2"/>
      <c r="E16" s="3" t="s">
        <v>23</v>
      </c>
      <c r="F16" s="3" t="s">
        <v>118</v>
      </c>
      <c r="G16" s="3" t="s">
        <v>118</v>
      </c>
      <c r="H16" s="3" t="s">
        <v>97</v>
      </c>
      <c r="I16" s="3" t="s">
        <v>97</v>
      </c>
      <c r="J16" s="3" t="s">
        <v>111</v>
      </c>
      <c r="K16" s="3" t="s">
        <v>111</v>
      </c>
      <c r="L16" s="4">
        <v>7000000</v>
      </c>
      <c r="M16" s="9">
        <v>7000000</v>
      </c>
      <c r="N16" s="19">
        <f t="shared" si="0"/>
        <v>7000000</v>
      </c>
      <c r="O16" s="32">
        <f t="shared" si="1"/>
        <v>0</v>
      </c>
      <c r="P16" s="33" t="s">
        <v>221</v>
      </c>
      <c r="Q16" s="8" t="s">
        <v>185</v>
      </c>
    </row>
    <row r="17" spans="1:17" ht="45" customHeight="1">
      <c r="A17" s="2"/>
      <c r="B17" s="2" t="s">
        <v>75</v>
      </c>
      <c r="C17" s="2"/>
      <c r="D17" s="2"/>
      <c r="E17" s="3" t="s">
        <v>24</v>
      </c>
      <c r="F17" s="3" t="s">
        <v>112</v>
      </c>
      <c r="G17" s="3" t="s">
        <v>112</v>
      </c>
      <c r="H17" s="3" t="s">
        <v>97</v>
      </c>
      <c r="I17" s="3" t="s">
        <v>97</v>
      </c>
      <c r="J17" s="3" t="s">
        <v>113</v>
      </c>
      <c r="K17" s="15" t="s">
        <v>192</v>
      </c>
      <c r="L17" s="4">
        <v>50000000</v>
      </c>
      <c r="M17" s="9">
        <v>122400000</v>
      </c>
      <c r="N17" s="19">
        <v>139900000</v>
      </c>
      <c r="O17" s="19">
        <f t="shared" si="1"/>
        <v>17500000</v>
      </c>
      <c r="P17" s="33" t="s">
        <v>221</v>
      </c>
      <c r="Q17" s="1" t="s">
        <v>185</v>
      </c>
    </row>
    <row r="18" spans="1:17" ht="45" customHeight="1">
      <c r="A18" s="2"/>
      <c r="B18" s="2" t="s">
        <v>76</v>
      </c>
      <c r="C18" s="2"/>
      <c r="D18" s="2"/>
      <c r="E18" s="3" t="s">
        <v>25</v>
      </c>
      <c r="F18" s="3" t="s">
        <v>114</v>
      </c>
      <c r="G18" s="3" t="s">
        <v>114</v>
      </c>
      <c r="H18" s="3" t="s">
        <v>97</v>
      </c>
      <c r="I18" s="3" t="s">
        <v>97</v>
      </c>
      <c r="J18" s="3" t="s">
        <v>115</v>
      </c>
      <c r="K18" s="3" t="s">
        <v>115</v>
      </c>
      <c r="L18" s="4">
        <v>47500000</v>
      </c>
      <c r="M18" s="9">
        <v>51000000</v>
      </c>
      <c r="N18" s="19">
        <f>M18</f>
        <v>51000000</v>
      </c>
      <c r="O18" s="32">
        <f t="shared" si="1"/>
        <v>0</v>
      </c>
      <c r="P18" s="33" t="s">
        <v>221</v>
      </c>
      <c r="Q18" s="8" t="s">
        <v>185</v>
      </c>
    </row>
    <row r="19" spans="1:17" ht="45" customHeight="1">
      <c r="A19" s="2"/>
      <c r="B19" s="2" t="s">
        <v>77</v>
      </c>
      <c r="C19" s="2"/>
      <c r="D19" s="2"/>
      <c r="E19" s="3" t="s">
        <v>26</v>
      </c>
      <c r="F19" s="3" t="s">
        <v>117</v>
      </c>
      <c r="G19" s="3" t="s">
        <v>117</v>
      </c>
      <c r="H19" s="3" t="s">
        <v>97</v>
      </c>
      <c r="I19" s="3" t="s">
        <v>97</v>
      </c>
      <c r="J19" s="3" t="s">
        <v>116</v>
      </c>
      <c r="K19" s="3" t="s">
        <v>116</v>
      </c>
      <c r="L19" s="4">
        <v>4700000</v>
      </c>
      <c r="M19" s="9">
        <v>4620000</v>
      </c>
      <c r="N19" s="19">
        <f>M19</f>
        <v>4620000</v>
      </c>
      <c r="O19" s="32">
        <f t="shared" si="1"/>
        <v>0</v>
      </c>
      <c r="P19" s="33" t="s">
        <v>221</v>
      </c>
      <c r="Q19" s="1" t="s">
        <v>185</v>
      </c>
    </row>
    <row r="20" spans="1:17" ht="45" customHeight="1">
      <c r="A20" s="2"/>
      <c r="B20" s="2" t="s">
        <v>78</v>
      </c>
      <c r="C20" s="2"/>
      <c r="D20" s="2"/>
      <c r="E20" s="3" t="s">
        <v>27</v>
      </c>
      <c r="F20" s="3" t="s">
        <v>119</v>
      </c>
      <c r="G20" s="3" t="s">
        <v>119</v>
      </c>
      <c r="H20" s="3" t="s">
        <v>97</v>
      </c>
      <c r="I20" s="3" t="s">
        <v>97</v>
      </c>
      <c r="J20" s="3" t="s">
        <v>120</v>
      </c>
      <c r="K20" s="3" t="s">
        <v>120</v>
      </c>
      <c r="L20" s="4">
        <v>26000000</v>
      </c>
      <c r="M20" s="9">
        <v>26000000</v>
      </c>
      <c r="N20" s="19">
        <f>M20</f>
        <v>26000000</v>
      </c>
      <c r="O20" s="32">
        <f t="shared" si="1"/>
        <v>0</v>
      </c>
      <c r="P20" s="33" t="s">
        <v>221</v>
      </c>
      <c r="Q20" s="8" t="s">
        <v>185</v>
      </c>
    </row>
    <row r="21" spans="1:17" ht="45" customHeight="1">
      <c r="A21" s="2"/>
      <c r="B21" s="2" t="s">
        <v>79</v>
      </c>
      <c r="C21" s="2"/>
      <c r="D21" s="2"/>
      <c r="E21" s="3" t="s">
        <v>28</v>
      </c>
      <c r="F21" s="3" t="s">
        <v>121</v>
      </c>
      <c r="G21" s="3" t="s">
        <v>121</v>
      </c>
      <c r="H21" s="3" t="s">
        <v>97</v>
      </c>
      <c r="I21" s="3" t="s">
        <v>97</v>
      </c>
      <c r="J21" s="3" t="s">
        <v>122</v>
      </c>
      <c r="K21" s="3" t="s">
        <v>122</v>
      </c>
      <c r="L21" s="4">
        <v>100000000</v>
      </c>
      <c r="M21" s="9">
        <v>125000000</v>
      </c>
      <c r="N21" s="19">
        <v>135000000</v>
      </c>
      <c r="O21" s="19">
        <f t="shared" si="1"/>
        <v>10000000</v>
      </c>
      <c r="P21" s="33" t="s">
        <v>221</v>
      </c>
      <c r="Q21" s="1" t="s">
        <v>185</v>
      </c>
    </row>
    <row r="22" spans="1:17" ht="45" customHeight="1">
      <c r="A22" s="2"/>
      <c r="B22" s="2" t="s">
        <v>80</v>
      </c>
      <c r="C22" s="2"/>
      <c r="D22" s="2"/>
      <c r="E22" s="3" t="s">
        <v>29</v>
      </c>
      <c r="F22" s="3" t="s">
        <v>123</v>
      </c>
      <c r="G22" s="3" t="s">
        <v>123</v>
      </c>
      <c r="H22" s="3" t="s">
        <v>97</v>
      </c>
      <c r="I22" s="3" t="s">
        <v>97</v>
      </c>
      <c r="J22" s="3" t="s">
        <v>124</v>
      </c>
      <c r="K22" s="3" t="s">
        <v>124</v>
      </c>
      <c r="L22" s="4">
        <v>8000000</v>
      </c>
      <c r="M22" s="9">
        <v>12000000</v>
      </c>
      <c r="N22" s="19">
        <f>M22</f>
        <v>12000000</v>
      </c>
      <c r="O22" s="32">
        <f t="shared" si="1"/>
        <v>0</v>
      </c>
      <c r="P22" s="33" t="s">
        <v>221</v>
      </c>
      <c r="Q22" s="8" t="s">
        <v>185</v>
      </c>
    </row>
    <row r="23" spans="1:17" s="8" customFormat="1" ht="45" customHeight="1">
      <c r="A23" s="5" t="s">
        <v>30</v>
      </c>
      <c r="B23" s="5"/>
      <c r="C23" s="5"/>
      <c r="D23" s="5"/>
      <c r="E23" s="6" t="s">
        <v>31</v>
      </c>
      <c r="F23" s="6"/>
      <c r="G23" s="6"/>
      <c r="H23" s="6"/>
      <c r="I23" s="6"/>
      <c r="J23" s="6"/>
      <c r="K23" s="16"/>
      <c r="L23" s="7"/>
      <c r="M23" s="7"/>
      <c r="N23" s="20"/>
      <c r="O23" s="32"/>
      <c r="P23" s="33"/>
      <c r="Q23" s="1" t="s">
        <v>185</v>
      </c>
    </row>
    <row r="24" spans="1:17" ht="35.25" customHeight="1">
      <c r="A24" s="2"/>
      <c r="B24" s="2" t="s">
        <v>81</v>
      </c>
      <c r="C24" s="2"/>
      <c r="D24" s="2"/>
      <c r="E24" s="3" t="s">
        <v>32</v>
      </c>
      <c r="F24" s="3" t="s">
        <v>125</v>
      </c>
      <c r="G24" s="3" t="s">
        <v>125</v>
      </c>
      <c r="H24" s="3" t="s">
        <v>97</v>
      </c>
      <c r="I24" s="3" t="s">
        <v>97</v>
      </c>
      <c r="J24" s="3" t="s">
        <v>126</v>
      </c>
      <c r="K24" s="3" t="s">
        <v>126</v>
      </c>
      <c r="L24" s="4">
        <v>704500000</v>
      </c>
      <c r="M24" s="9">
        <v>735650000</v>
      </c>
      <c r="N24" s="19">
        <f>M24</f>
        <v>735650000</v>
      </c>
      <c r="O24" s="32">
        <f t="shared" si="1"/>
        <v>0</v>
      </c>
      <c r="P24" s="33" t="s">
        <v>221</v>
      </c>
      <c r="Q24" s="8" t="s">
        <v>185</v>
      </c>
    </row>
    <row r="25" spans="1:17" ht="45" customHeight="1">
      <c r="A25" s="26"/>
      <c r="B25" s="26" t="s">
        <v>84</v>
      </c>
      <c r="C25" s="26"/>
      <c r="D25" s="26"/>
      <c r="E25" s="27" t="s">
        <v>205</v>
      </c>
      <c r="F25" s="28" t="s">
        <v>201</v>
      </c>
      <c r="G25" s="27" t="s">
        <v>206</v>
      </c>
      <c r="H25" s="28" t="s">
        <v>201</v>
      </c>
      <c r="I25" s="27" t="s">
        <v>97</v>
      </c>
      <c r="J25" s="28" t="s">
        <v>201</v>
      </c>
      <c r="K25" s="27" t="s">
        <v>207</v>
      </c>
      <c r="L25" s="34">
        <v>0</v>
      </c>
      <c r="M25" s="35">
        <v>0</v>
      </c>
      <c r="N25" s="30">
        <v>380000000</v>
      </c>
      <c r="O25" s="30">
        <f t="shared" si="1"/>
        <v>380000000</v>
      </c>
      <c r="P25" s="36" t="s">
        <v>204</v>
      </c>
      <c r="Q25" s="8" t="s">
        <v>185</v>
      </c>
    </row>
    <row r="26" spans="1:17" ht="28.5" customHeight="1">
      <c r="A26" s="2"/>
      <c r="B26" s="2" t="s">
        <v>72</v>
      </c>
      <c r="C26" s="2"/>
      <c r="D26" s="2"/>
      <c r="E26" s="3" t="s">
        <v>33</v>
      </c>
      <c r="F26" s="3" t="s">
        <v>127</v>
      </c>
      <c r="G26" s="3" t="s">
        <v>127</v>
      </c>
      <c r="H26" s="3" t="s">
        <v>97</v>
      </c>
      <c r="I26" s="3" t="s">
        <v>97</v>
      </c>
      <c r="J26" s="3" t="s">
        <v>128</v>
      </c>
      <c r="K26" s="3" t="s">
        <v>128</v>
      </c>
      <c r="L26" s="4">
        <v>13800000</v>
      </c>
      <c r="M26" s="9">
        <v>65250000</v>
      </c>
      <c r="N26" s="19">
        <f>M26</f>
        <v>65250000</v>
      </c>
      <c r="O26" s="32">
        <f t="shared" si="1"/>
        <v>0</v>
      </c>
      <c r="P26" s="33" t="s">
        <v>221</v>
      </c>
      <c r="Q26" s="1" t="s">
        <v>185</v>
      </c>
    </row>
    <row r="27" spans="1:17" ht="45" customHeight="1">
      <c r="A27" s="2"/>
      <c r="B27" s="2" t="s">
        <v>73</v>
      </c>
      <c r="C27" s="2"/>
      <c r="D27" s="2"/>
      <c r="E27" s="3" t="s">
        <v>34</v>
      </c>
      <c r="F27" s="3" t="s">
        <v>129</v>
      </c>
      <c r="G27" s="3" t="s">
        <v>129</v>
      </c>
      <c r="H27" s="3" t="s">
        <v>97</v>
      </c>
      <c r="I27" s="3" t="s">
        <v>97</v>
      </c>
      <c r="J27" s="3" t="s">
        <v>130</v>
      </c>
      <c r="K27" s="3" t="s">
        <v>130</v>
      </c>
      <c r="L27" s="4">
        <v>50000000</v>
      </c>
      <c r="M27" s="9">
        <v>75000000</v>
      </c>
      <c r="N27" s="19">
        <f>M27</f>
        <v>75000000</v>
      </c>
      <c r="O27" s="32">
        <f t="shared" si="1"/>
        <v>0</v>
      </c>
      <c r="P27" s="33" t="s">
        <v>221</v>
      </c>
      <c r="Q27" s="8" t="s">
        <v>185</v>
      </c>
    </row>
    <row r="28" spans="1:17" ht="45" customHeight="1">
      <c r="A28" s="26"/>
      <c r="B28" s="26" t="s">
        <v>199</v>
      </c>
      <c r="C28" s="26"/>
      <c r="D28" s="26"/>
      <c r="E28" s="27" t="s">
        <v>200</v>
      </c>
      <c r="F28" s="28" t="s">
        <v>201</v>
      </c>
      <c r="G28" s="27" t="s">
        <v>202</v>
      </c>
      <c r="H28" s="28" t="s">
        <v>201</v>
      </c>
      <c r="I28" s="27" t="s">
        <v>97</v>
      </c>
      <c r="J28" s="28" t="s">
        <v>201</v>
      </c>
      <c r="K28" s="27" t="s">
        <v>203</v>
      </c>
      <c r="L28" s="29">
        <v>0</v>
      </c>
      <c r="M28" s="29">
        <v>0</v>
      </c>
      <c r="N28" s="29">
        <v>150000000</v>
      </c>
      <c r="O28" s="30">
        <f t="shared" si="1"/>
        <v>150000000</v>
      </c>
      <c r="P28" s="36" t="s">
        <v>204</v>
      </c>
      <c r="Q28" s="8" t="s">
        <v>185</v>
      </c>
    </row>
    <row r="29" spans="1:17" ht="45" customHeight="1">
      <c r="A29" s="2"/>
      <c r="B29" s="2" t="s">
        <v>82</v>
      </c>
      <c r="C29" s="2"/>
      <c r="D29" s="2"/>
      <c r="E29" s="3" t="s">
        <v>35</v>
      </c>
      <c r="F29" s="3" t="s">
        <v>131</v>
      </c>
      <c r="G29" s="3" t="s">
        <v>131</v>
      </c>
      <c r="H29" s="3" t="s">
        <v>97</v>
      </c>
      <c r="I29" s="3" t="s">
        <v>97</v>
      </c>
      <c r="J29" s="3" t="s">
        <v>102</v>
      </c>
      <c r="K29" s="3" t="s">
        <v>102</v>
      </c>
      <c r="L29" s="4">
        <v>46000000</v>
      </c>
      <c r="M29" s="9">
        <v>46000000</v>
      </c>
      <c r="N29" s="19">
        <v>50000000</v>
      </c>
      <c r="O29" s="19">
        <f t="shared" si="1"/>
        <v>4000000</v>
      </c>
      <c r="P29" s="33" t="s">
        <v>221</v>
      </c>
      <c r="Q29" s="1" t="s">
        <v>185</v>
      </c>
    </row>
    <row r="30" spans="1:17" ht="45" customHeight="1">
      <c r="A30" s="2"/>
      <c r="B30" s="2" t="s">
        <v>83</v>
      </c>
      <c r="C30" s="2"/>
      <c r="D30" s="2"/>
      <c r="E30" s="3" t="s">
        <v>36</v>
      </c>
      <c r="F30" s="3" t="s">
        <v>132</v>
      </c>
      <c r="G30" s="3" t="s">
        <v>132</v>
      </c>
      <c r="H30" s="3" t="s">
        <v>97</v>
      </c>
      <c r="I30" s="3" t="s">
        <v>97</v>
      </c>
      <c r="J30" s="3" t="s">
        <v>133</v>
      </c>
      <c r="K30" s="3" t="s">
        <v>133</v>
      </c>
      <c r="L30" s="4">
        <v>11000000</v>
      </c>
      <c r="M30" s="9">
        <v>11000000</v>
      </c>
      <c r="N30" s="19">
        <v>15000000</v>
      </c>
      <c r="O30" s="19">
        <f t="shared" si="1"/>
        <v>4000000</v>
      </c>
      <c r="P30" s="33" t="s">
        <v>221</v>
      </c>
      <c r="Q30" s="8" t="s">
        <v>185</v>
      </c>
    </row>
    <row r="31" spans="1:17" s="8" customFormat="1" ht="45" customHeight="1">
      <c r="A31" s="5" t="s">
        <v>37</v>
      </c>
      <c r="B31" s="5"/>
      <c r="C31" s="5"/>
      <c r="D31" s="5"/>
      <c r="E31" s="6" t="s">
        <v>38</v>
      </c>
      <c r="F31" s="6"/>
      <c r="G31" s="6"/>
      <c r="H31" s="6"/>
      <c r="I31" s="6"/>
      <c r="J31" s="6"/>
      <c r="K31" s="16"/>
      <c r="L31" s="7"/>
      <c r="M31" s="7"/>
      <c r="N31" s="20"/>
      <c r="O31" s="19"/>
      <c r="P31" s="33"/>
      <c r="Q31" s="1" t="s">
        <v>185</v>
      </c>
    </row>
    <row r="32" spans="1:17" ht="45" customHeight="1">
      <c r="A32" s="2"/>
      <c r="B32" s="2" t="s">
        <v>84</v>
      </c>
      <c r="C32" s="2"/>
      <c r="D32" s="2"/>
      <c r="E32" s="3" t="s">
        <v>39</v>
      </c>
      <c r="F32" s="3" t="s">
        <v>134</v>
      </c>
      <c r="G32" s="3" t="s">
        <v>134</v>
      </c>
      <c r="H32" s="3" t="s">
        <v>97</v>
      </c>
      <c r="I32" s="3" t="s">
        <v>97</v>
      </c>
      <c r="J32" s="3" t="s">
        <v>135</v>
      </c>
      <c r="K32" s="3" t="s">
        <v>135</v>
      </c>
      <c r="L32" s="4">
        <v>14400000</v>
      </c>
      <c r="M32" s="9">
        <v>33600000</v>
      </c>
      <c r="N32" s="19">
        <f>M32</f>
        <v>33600000</v>
      </c>
      <c r="O32" s="32">
        <f t="shared" si="1"/>
        <v>0</v>
      </c>
      <c r="P32" s="33" t="s">
        <v>221</v>
      </c>
      <c r="Q32" s="8" t="s">
        <v>185</v>
      </c>
    </row>
    <row r="33" spans="1:17" s="8" customFormat="1" ht="45" hidden="1" customHeight="1">
      <c r="A33" s="5" t="s">
        <v>40</v>
      </c>
      <c r="B33" s="5"/>
      <c r="C33" s="5"/>
      <c r="D33" s="5"/>
      <c r="E33" s="6" t="s">
        <v>44</v>
      </c>
      <c r="F33" s="6"/>
      <c r="G33" s="6"/>
      <c r="H33" s="6"/>
      <c r="I33" s="6"/>
      <c r="J33" s="6"/>
      <c r="K33" s="16"/>
      <c r="L33" s="7"/>
      <c r="M33" s="7"/>
      <c r="N33" s="20"/>
      <c r="O33" s="32"/>
      <c r="P33" s="33"/>
      <c r="Q33" s="1" t="s">
        <v>187</v>
      </c>
    </row>
    <row r="34" spans="1:17" s="8" customFormat="1" ht="36" customHeight="1">
      <c r="A34" s="5"/>
      <c r="B34" s="2" t="s">
        <v>14</v>
      </c>
      <c r="C34" s="5"/>
      <c r="D34" s="5"/>
      <c r="E34" s="3" t="s">
        <v>41</v>
      </c>
      <c r="F34" s="3" t="s">
        <v>136</v>
      </c>
      <c r="G34" s="3" t="s">
        <v>136</v>
      </c>
      <c r="H34" s="3" t="s">
        <v>97</v>
      </c>
      <c r="I34" s="3" t="s">
        <v>97</v>
      </c>
      <c r="J34" s="3" t="s">
        <v>175</v>
      </c>
      <c r="K34" s="3" t="s">
        <v>175</v>
      </c>
      <c r="L34" s="4">
        <v>45000000</v>
      </c>
      <c r="M34" s="9">
        <v>15000000</v>
      </c>
      <c r="N34" s="19">
        <f>M34</f>
        <v>15000000</v>
      </c>
      <c r="O34" s="32">
        <f t="shared" si="1"/>
        <v>0</v>
      </c>
      <c r="P34" s="33" t="s">
        <v>221</v>
      </c>
      <c r="Q34" s="8" t="s">
        <v>185</v>
      </c>
    </row>
    <row r="35" spans="1:17" s="8" customFormat="1" ht="45" hidden="1" customHeight="1">
      <c r="A35" s="5"/>
      <c r="B35" s="2" t="s">
        <v>16</v>
      </c>
      <c r="C35" s="5"/>
      <c r="D35" s="5"/>
      <c r="E35" s="3" t="s">
        <v>222</v>
      </c>
      <c r="F35" s="37" t="s">
        <v>201</v>
      </c>
      <c r="G35" s="37" t="s">
        <v>201</v>
      </c>
      <c r="H35" s="37" t="s">
        <v>201</v>
      </c>
      <c r="I35" s="37" t="s">
        <v>201</v>
      </c>
      <c r="J35" s="37" t="s">
        <v>201</v>
      </c>
      <c r="K35" s="37" t="s">
        <v>201</v>
      </c>
      <c r="L35" s="4">
        <v>35000000</v>
      </c>
      <c r="M35" s="38">
        <v>0</v>
      </c>
      <c r="N35" s="39">
        <v>0</v>
      </c>
      <c r="O35" s="32">
        <f t="shared" si="1"/>
        <v>0</v>
      </c>
      <c r="P35" s="33" t="s">
        <v>223</v>
      </c>
    </row>
    <row r="36" spans="1:17" ht="45" hidden="1" customHeight="1">
      <c r="A36" s="2"/>
      <c r="B36" s="2" t="s">
        <v>81</v>
      </c>
      <c r="C36" s="2"/>
      <c r="D36" s="2"/>
      <c r="E36" s="3" t="s">
        <v>42</v>
      </c>
      <c r="F36" s="3" t="s">
        <v>137</v>
      </c>
      <c r="G36" s="3" t="s">
        <v>137</v>
      </c>
      <c r="H36" s="3" t="s">
        <v>97</v>
      </c>
      <c r="I36" s="3" t="s">
        <v>97</v>
      </c>
      <c r="J36" s="3" t="s">
        <v>138</v>
      </c>
      <c r="K36" s="3" t="s">
        <v>138</v>
      </c>
      <c r="L36" s="4">
        <v>50000000</v>
      </c>
      <c r="M36" s="9">
        <v>39460000</v>
      </c>
      <c r="N36" s="9">
        <v>39460000</v>
      </c>
      <c r="O36" s="32">
        <f t="shared" si="1"/>
        <v>0</v>
      </c>
      <c r="P36" s="33" t="s">
        <v>221</v>
      </c>
      <c r="Q36" s="1" t="s">
        <v>186</v>
      </c>
    </row>
    <row r="37" spans="1:17" ht="45" hidden="1" customHeight="1">
      <c r="A37" s="5" t="s">
        <v>224</v>
      </c>
      <c r="B37" s="2"/>
      <c r="C37" s="2"/>
      <c r="D37" s="2"/>
      <c r="E37" s="6" t="s">
        <v>225</v>
      </c>
      <c r="F37" s="3"/>
      <c r="G37" s="3"/>
      <c r="H37" s="3"/>
      <c r="I37" s="3"/>
      <c r="J37" s="3"/>
      <c r="K37" s="3"/>
      <c r="L37" s="4"/>
      <c r="M37" s="9"/>
      <c r="N37" s="9"/>
      <c r="O37" s="32"/>
      <c r="P37" s="33"/>
    </row>
    <row r="38" spans="1:17" ht="45" hidden="1" customHeight="1">
      <c r="A38" s="2"/>
      <c r="B38" s="2" t="s">
        <v>85</v>
      </c>
      <c r="C38" s="2"/>
      <c r="D38" s="2"/>
      <c r="E38" s="3" t="s">
        <v>226</v>
      </c>
      <c r="F38" s="37" t="s">
        <v>201</v>
      </c>
      <c r="G38" s="37" t="s">
        <v>201</v>
      </c>
      <c r="H38" s="37" t="s">
        <v>201</v>
      </c>
      <c r="I38" s="37" t="s">
        <v>201</v>
      </c>
      <c r="J38" s="37" t="s">
        <v>201</v>
      </c>
      <c r="K38" s="37" t="s">
        <v>201</v>
      </c>
      <c r="L38" s="4">
        <v>7000000</v>
      </c>
      <c r="M38" s="31">
        <v>0</v>
      </c>
      <c r="N38" s="31">
        <v>0</v>
      </c>
      <c r="O38" s="32">
        <f t="shared" si="1"/>
        <v>0</v>
      </c>
      <c r="P38" s="33" t="s">
        <v>223</v>
      </c>
    </row>
    <row r="39" spans="1:17" ht="45" hidden="1" customHeight="1">
      <c r="A39" s="2"/>
      <c r="B39" s="2" t="s">
        <v>84</v>
      </c>
      <c r="C39" s="2"/>
      <c r="D39" s="2"/>
      <c r="E39" s="3" t="s">
        <v>227</v>
      </c>
      <c r="F39" s="37" t="s">
        <v>201</v>
      </c>
      <c r="G39" s="37" t="s">
        <v>201</v>
      </c>
      <c r="H39" s="37" t="s">
        <v>201</v>
      </c>
      <c r="I39" s="37" t="s">
        <v>201</v>
      </c>
      <c r="J39" s="37" t="s">
        <v>201</v>
      </c>
      <c r="K39" s="37" t="s">
        <v>201</v>
      </c>
      <c r="L39" s="4">
        <v>7000000</v>
      </c>
      <c r="M39" s="31">
        <v>0</v>
      </c>
      <c r="N39" s="31">
        <v>0</v>
      </c>
      <c r="O39" s="32">
        <f t="shared" si="1"/>
        <v>0</v>
      </c>
      <c r="P39" s="33" t="s">
        <v>223</v>
      </c>
    </row>
    <row r="40" spans="1:17" s="8" customFormat="1" ht="45" hidden="1" customHeight="1">
      <c r="A40" s="5" t="s">
        <v>43</v>
      </c>
      <c r="B40" s="5"/>
      <c r="C40" s="5"/>
      <c r="D40" s="5"/>
      <c r="E40" s="6" t="s">
        <v>44</v>
      </c>
      <c r="F40" s="6"/>
      <c r="G40" s="6"/>
      <c r="H40" s="6"/>
      <c r="I40" s="6"/>
      <c r="J40" s="6"/>
      <c r="K40" s="16"/>
      <c r="L40" s="7"/>
      <c r="M40" s="7"/>
      <c r="N40" s="20"/>
      <c r="O40" s="32"/>
      <c r="P40" s="33"/>
      <c r="Q40" s="8" t="s">
        <v>186</v>
      </c>
    </row>
    <row r="41" spans="1:17" ht="45" hidden="1" customHeight="1">
      <c r="A41" s="2"/>
      <c r="B41" s="2" t="s">
        <v>14</v>
      </c>
      <c r="C41" s="2"/>
      <c r="D41" s="2"/>
      <c r="E41" s="3" t="s">
        <v>45</v>
      </c>
      <c r="F41" s="3" t="s">
        <v>139</v>
      </c>
      <c r="G41" s="3" t="s">
        <v>139</v>
      </c>
      <c r="H41" s="3" t="s">
        <v>97</v>
      </c>
      <c r="I41" s="3" t="s">
        <v>97</v>
      </c>
      <c r="J41" s="3" t="s">
        <v>140</v>
      </c>
      <c r="K41" s="15" t="s">
        <v>217</v>
      </c>
      <c r="L41" s="4">
        <v>1150000000</v>
      </c>
      <c r="M41" s="9">
        <v>1846730000</v>
      </c>
      <c r="N41" s="19">
        <v>670000000</v>
      </c>
      <c r="O41" s="19">
        <f t="shared" si="1"/>
        <v>-1176730000</v>
      </c>
      <c r="P41" s="33" t="s">
        <v>221</v>
      </c>
      <c r="Q41" s="8" t="s">
        <v>186</v>
      </c>
    </row>
    <row r="42" spans="1:17" ht="45" hidden="1" customHeight="1">
      <c r="A42" s="2"/>
      <c r="B42" s="2" t="s">
        <v>16</v>
      </c>
      <c r="C42" s="2"/>
      <c r="D42" s="2"/>
      <c r="E42" s="3" t="s">
        <v>46</v>
      </c>
      <c r="F42" s="3" t="s">
        <v>141</v>
      </c>
      <c r="G42" s="3" t="s">
        <v>141</v>
      </c>
      <c r="H42" s="3" t="s">
        <v>97</v>
      </c>
      <c r="I42" s="3" t="s">
        <v>97</v>
      </c>
      <c r="J42" s="3" t="s">
        <v>142</v>
      </c>
      <c r="K42" s="3" t="s">
        <v>218</v>
      </c>
      <c r="L42" s="4">
        <f>180000000+690000000</f>
        <v>870000000</v>
      </c>
      <c r="M42" s="9">
        <v>867124000</v>
      </c>
      <c r="N42" s="19">
        <v>915000000</v>
      </c>
      <c r="O42" s="19">
        <f t="shared" si="1"/>
        <v>47876000</v>
      </c>
      <c r="P42" s="33" t="s">
        <v>221</v>
      </c>
      <c r="Q42" s="8" t="s">
        <v>186</v>
      </c>
    </row>
    <row r="43" spans="1:17" ht="45" hidden="1" customHeight="1">
      <c r="A43" s="2"/>
      <c r="B43" s="2" t="s">
        <v>85</v>
      </c>
      <c r="C43" s="2"/>
      <c r="D43" s="2"/>
      <c r="E43" s="3" t="s">
        <v>47</v>
      </c>
      <c r="F43" s="3" t="s">
        <v>143</v>
      </c>
      <c r="G43" s="3" t="s">
        <v>143</v>
      </c>
      <c r="H43" s="3" t="s">
        <v>97</v>
      </c>
      <c r="I43" s="3" t="s">
        <v>97</v>
      </c>
      <c r="J43" s="3" t="s">
        <v>176</v>
      </c>
      <c r="K43" s="15" t="s">
        <v>219</v>
      </c>
      <c r="L43" s="4">
        <f>250000000+87500000+90000000+86000000+180000000</f>
        <v>693500000</v>
      </c>
      <c r="M43" s="9">
        <v>669500000</v>
      </c>
      <c r="N43" s="19">
        <v>687500000</v>
      </c>
      <c r="O43" s="19">
        <f t="shared" si="1"/>
        <v>18000000</v>
      </c>
      <c r="P43" s="33" t="s">
        <v>221</v>
      </c>
      <c r="Q43" s="8" t="s">
        <v>186</v>
      </c>
    </row>
    <row r="44" spans="1:17" s="8" customFormat="1" ht="45" hidden="1" customHeight="1">
      <c r="A44" s="5" t="s">
        <v>48</v>
      </c>
      <c r="B44" s="5"/>
      <c r="C44" s="5"/>
      <c r="D44" s="5"/>
      <c r="E44" s="6" t="s">
        <v>49</v>
      </c>
      <c r="F44" s="6"/>
      <c r="G44" s="6"/>
      <c r="H44" s="6"/>
      <c r="I44" s="6"/>
      <c r="J44" s="6"/>
      <c r="K44" s="16"/>
      <c r="L44" s="7"/>
      <c r="M44" s="7"/>
      <c r="N44" s="20"/>
      <c r="O44" s="32"/>
      <c r="P44" s="33"/>
      <c r="Q44" s="8" t="s">
        <v>188</v>
      </c>
    </row>
    <row r="45" spans="1:17" ht="31.5" hidden="1" customHeight="1">
      <c r="A45" s="2"/>
      <c r="B45" s="2" t="s">
        <v>16</v>
      </c>
      <c r="C45" s="2"/>
      <c r="D45" s="2"/>
      <c r="E45" s="10" t="s">
        <v>50</v>
      </c>
      <c r="F45" s="3" t="s">
        <v>144</v>
      </c>
      <c r="G45" s="3" t="s">
        <v>144</v>
      </c>
      <c r="H45" s="3" t="s">
        <v>97</v>
      </c>
      <c r="I45" s="3" t="s">
        <v>97</v>
      </c>
      <c r="J45" s="3" t="s">
        <v>145</v>
      </c>
      <c r="K45" s="15" t="s">
        <v>214</v>
      </c>
      <c r="L45" s="4">
        <v>800000000</v>
      </c>
      <c r="M45" s="9">
        <v>491509000</v>
      </c>
      <c r="N45" s="19">
        <v>375000000</v>
      </c>
      <c r="O45" s="19">
        <f t="shared" si="1"/>
        <v>-116509000</v>
      </c>
      <c r="P45" s="33" t="s">
        <v>221</v>
      </c>
      <c r="Q45" s="1" t="s">
        <v>189</v>
      </c>
    </row>
    <row r="46" spans="1:17" ht="45" hidden="1" customHeight="1">
      <c r="A46" s="2"/>
      <c r="B46" s="2" t="s">
        <v>85</v>
      </c>
      <c r="C46" s="2"/>
      <c r="D46" s="2"/>
      <c r="E46" s="11" t="s">
        <v>51</v>
      </c>
      <c r="F46" s="3" t="s">
        <v>146</v>
      </c>
      <c r="G46" s="3" t="s">
        <v>146</v>
      </c>
      <c r="H46" s="3" t="s">
        <v>97</v>
      </c>
      <c r="I46" s="3" t="s">
        <v>97</v>
      </c>
      <c r="J46" s="3" t="s">
        <v>147</v>
      </c>
      <c r="K46" s="15" t="s">
        <v>208</v>
      </c>
      <c r="L46" s="4">
        <v>70000000</v>
      </c>
      <c r="M46" s="9">
        <v>86840000</v>
      </c>
      <c r="N46" s="19">
        <v>130000000</v>
      </c>
      <c r="O46" s="19">
        <f t="shared" si="1"/>
        <v>43160000</v>
      </c>
      <c r="P46" s="33" t="s">
        <v>221</v>
      </c>
      <c r="Q46" s="1" t="s">
        <v>190</v>
      </c>
    </row>
    <row r="47" spans="1:17" ht="45" hidden="1" customHeight="1">
      <c r="A47" s="2"/>
      <c r="B47" s="2" t="s">
        <v>84</v>
      </c>
      <c r="C47" s="2"/>
      <c r="D47" s="2"/>
      <c r="E47" s="11" t="s">
        <v>52</v>
      </c>
      <c r="F47" s="3" t="s">
        <v>148</v>
      </c>
      <c r="G47" s="3" t="s">
        <v>216</v>
      </c>
      <c r="H47" s="3" t="s">
        <v>97</v>
      </c>
      <c r="I47" s="3" t="s">
        <v>97</v>
      </c>
      <c r="J47" s="3" t="s">
        <v>149</v>
      </c>
      <c r="K47" s="3" t="s">
        <v>215</v>
      </c>
      <c r="L47" s="4">
        <v>50000000</v>
      </c>
      <c r="M47" s="9">
        <v>160720000</v>
      </c>
      <c r="N47" s="19">
        <v>260720000</v>
      </c>
      <c r="O47" s="19">
        <f t="shared" si="1"/>
        <v>100000000</v>
      </c>
      <c r="P47" s="33" t="s">
        <v>221</v>
      </c>
      <c r="Q47" s="1" t="s">
        <v>189</v>
      </c>
    </row>
    <row r="48" spans="1:17" ht="45" hidden="1" customHeight="1">
      <c r="A48" s="2"/>
      <c r="B48" s="2" t="s">
        <v>70</v>
      </c>
      <c r="C48" s="2"/>
      <c r="D48" s="2"/>
      <c r="E48" s="11" t="s">
        <v>53</v>
      </c>
      <c r="F48" s="3" t="s">
        <v>182</v>
      </c>
      <c r="G48" s="3" t="s">
        <v>182</v>
      </c>
      <c r="H48" s="3" t="s">
        <v>97</v>
      </c>
      <c r="I48" s="3" t="s">
        <v>97</v>
      </c>
      <c r="J48" s="3" t="s">
        <v>181</v>
      </c>
      <c r="K48" s="3" t="s">
        <v>209</v>
      </c>
      <c r="L48" s="4">
        <f>45000000+750000000</f>
        <v>795000000</v>
      </c>
      <c r="M48" s="9">
        <v>794857000</v>
      </c>
      <c r="N48" s="19">
        <v>550000000</v>
      </c>
      <c r="O48" s="19">
        <f t="shared" si="1"/>
        <v>-244857000</v>
      </c>
      <c r="P48" s="33" t="s">
        <v>221</v>
      </c>
      <c r="Q48" s="1" t="s">
        <v>190</v>
      </c>
    </row>
    <row r="49" spans="1:17" ht="45" hidden="1" customHeight="1">
      <c r="A49" s="2"/>
      <c r="B49" s="2" t="s">
        <v>71</v>
      </c>
      <c r="C49" s="2"/>
      <c r="D49" s="2"/>
      <c r="E49" s="11" t="s">
        <v>54</v>
      </c>
      <c r="F49" s="3" t="s">
        <v>150</v>
      </c>
      <c r="G49" s="3" t="s">
        <v>150</v>
      </c>
      <c r="H49" s="3" t="s">
        <v>97</v>
      </c>
      <c r="I49" s="3" t="s">
        <v>97</v>
      </c>
      <c r="J49" s="3" t="s">
        <v>151</v>
      </c>
      <c r="K49" s="3" t="s">
        <v>151</v>
      </c>
      <c r="L49" s="4">
        <v>10000000</v>
      </c>
      <c r="M49" s="9">
        <v>9600000</v>
      </c>
      <c r="N49" s="9">
        <v>9600000</v>
      </c>
      <c r="O49" s="32">
        <f t="shared" si="1"/>
        <v>0</v>
      </c>
      <c r="P49" s="33" t="s">
        <v>221</v>
      </c>
      <c r="Q49" s="1" t="s">
        <v>189</v>
      </c>
    </row>
    <row r="50" spans="1:17" ht="45" hidden="1" customHeight="1">
      <c r="A50" s="2"/>
      <c r="B50" s="2" t="s">
        <v>86</v>
      </c>
      <c r="C50" s="2"/>
      <c r="D50" s="2"/>
      <c r="E50" s="11" t="s">
        <v>55</v>
      </c>
      <c r="F50" s="3" t="s">
        <v>152</v>
      </c>
      <c r="G50" s="3" t="s">
        <v>152</v>
      </c>
      <c r="H50" s="3" t="s">
        <v>97</v>
      </c>
      <c r="I50" s="3" t="s">
        <v>97</v>
      </c>
      <c r="J50" s="3" t="s">
        <v>153</v>
      </c>
      <c r="K50" s="3" t="s">
        <v>153</v>
      </c>
      <c r="L50" s="4">
        <v>80000000</v>
      </c>
      <c r="M50" s="9">
        <v>81720000</v>
      </c>
      <c r="N50" s="19">
        <v>90930000</v>
      </c>
      <c r="O50" s="19">
        <f t="shared" si="1"/>
        <v>9210000</v>
      </c>
      <c r="P50" s="33" t="s">
        <v>221</v>
      </c>
      <c r="Q50" s="1" t="s">
        <v>186</v>
      </c>
    </row>
    <row r="51" spans="1:17" ht="35.25" hidden="1" customHeight="1">
      <c r="A51" s="2"/>
      <c r="B51" s="2" t="s">
        <v>77</v>
      </c>
      <c r="C51" s="2"/>
      <c r="D51" s="2"/>
      <c r="E51" s="11" t="s">
        <v>56</v>
      </c>
      <c r="F51" s="3" t="s">
        <v>155</v>
      </c>
      <c r="G51" s="3" t="s">
        <v>155</v>
      </c>
      <c r="H51" s="3" t="s">
        <v>97</v>
      </c>
      <c r="I51" s="3" t="s">
        <v>97</v>
      </c>
      <c r="J51" s="3" t="s">
        <v>154</v>
      </c>
      <c r="K51" s="3" t="s">
        <v>154</v>
      </c>
      <c r="L51" s="4">
        <v>20000000</v>
      </c>
      <c r="M51" s="9">
        <v>15436000</v>
      </c>
      <c r="N51" s="9">
        <v>15436000</v>
      </c>
      <c r="O51" s="32">
        <f t="shared" si="1"/>
        <v>0</v>
      </c>
      <c r="P51" s="33" t="s">
        <v>221</v>
      </c>
      <c r="Q51" s="1" t="s">
        <v>189</v>
      </c>
    </row>
    <row r="52" spans="1:17" ht="24" hidden="1" customHeight="1">
      <c r="A52" s="2"/>
      <c r="B52" s="2" t="s">
        <v>78</v>
      </c>
      <c r="C52" s="2"/>
      <c r="D52" s="2"/>
      <c r="E52" s="10" t="s">
        <v>57</v>
      </c>
      <c r="F52" s="3" t="s">
        <v>156</v>
      </c>
      <c r="G52" s="3" t="s">
        <v>156</v>
      </c>
      <c r="H52" s="3" t="s">
        <v>97</v>
      </c>
      <c r="I52" s="3" t="s">
        <v>97</v>
      </c>
      <c r="J52" s="3" t="s">
        <v>157</v>
      </c>
      <c r="K52" s="3" t="s">
        <v>210</v>
      </c>
      <c r="L52" s="4">
        <v>250000000</v>
      </c>
      <c r="M52" s="9">
        <v>248970000</v>
      </c>
      <c r="N52" s="19">
        <v>355000000</v>
      </c>
      <c r="O52" s="19">
        <f t="shared" si="1"/>
        <v>106030000</v>
      </c>
      <c r="P52" s="33" t="s">
        <v>221</v>
      </c>
      <c r="Q52" s="1" t="s">
        <v>190</v>
      </c>
    </row>
    <row r="53" spans="1:17" ht="36" hidden="1" customHeight="1">
      <c r="A53" s="2"/>
      <c r="B53" s="2" t="s">
        <v>79</v>
      </c>
      <c r="C53" s="2"/>
      <c r="D53" s="2"/>
      <c r="E53" s="10" t="s">
        <v>58</v>
      </c>
      <c r="F53" s="3" t="s">
        <v>158</v>
      </c>
      <c r="G53" s="3" t="s">
        <v>158</v>
      </c>
      <c r="H53" s="3" t="s">
        <v>97</v>
      </c>
      <c r="I53" s="3" t="s">
        <v>97</v>
      </c>
      <c r="J53" s="3" t="s">
        <v>159</v>
      </c>
      <c r="K53" s="15" t="s">
        <v>211</v>
      </c>
      <c r="L53" s="4">
        <v>60000000</v>
      </c>
      <c r="M53" s="9">
        <v>61955000</v>
      </c>
      <c r="N53" s="19">
        <v>70000000</v>
      </c>
      <c r="O53" s="19">
        <f t="shared" si="1"/>
        <v>8045000</v>
      </c>
      <c r="P53" s="33" t="s">
        <v>221</v>
      </c>
      <c r="Q53" s="1" t="s">
        <v>190</v>
      </c>
    </row>
    <row r="54" spans="1:17" ht="45" hidden="1" customHeight="1">
      <c r="A54" s="2"/>
      <c r="B54" s="2" t="s">
        <v>80</v>
      </c>
      <c r="C54" s="2"/>
      <c r="D54" s="2"/>
      <c r="E54" s="10" t="s">
        <v>228</v>
      </c>
      <c r="F54" s="37" t="s">
        <v>201</v>
      </c>
      <c r="G54" s="37" t="s">
        <v>201</v>
      </c>
      <c r="H54" s="37" t="s">
        <v>201</v>
      </c>
      <c r="I54" s="37" t="s">
        <v>201</v>
      </c>
      <c r="J54" s="37" t="s">
        <v>201</v>
      </c>
      <c r="K54" s="40" t="s">
        <v>201</v>
      </c>
      <c r="L54" s="4">
        <v>20000000</v>
      </c>
      <c r="M54" s="31">
        <v>0</v>
      </c>
      <c r="N54" s="32">
        <v>0</v>
      </c>
      <c r="O54" s="32">
        <f t="shared" si="1"/>
        <v>0</v>
      </c>
      <c r="P54" s="33" t="s">
        <v>223</v>
      </c>
    </row>
    <row r="55" spans="1:17" ht="45" hidden="1" customHeight="1">
      <c r="A55" s="2"/>
      <c r="B55" s="2" t="s">
        <v>199</v>
      </c>
      <c r="C55" s="2"/>
      <c r="D55" s="2"/>
      <c r="E55" s="10" t="s">
        <v>229</v>
      </c>
      <c r="F55" s="37" t="s">
        <v>201</v>
      </c>
      <c r="G55" s="37" t="s">
        <v>201</v>
      </c>
      <c r="H55" s="37" t="s">
        <v>201</v>
      </c>
      <c r="I55" s="37" t="s">
        <v>201</v>
      </c>
      <c r="J55" s="37" t="s">
        <v>201</v>
      </c>
      <c r="K55" s="40" t="s">
        <v>201</v>
      </c>
      <c r="L55" s="4">
        <v>20000000</v>
      </c>
      <c r="M55" s="31">
        <v>0</v>
      </c>
      <c r="N55" s="32">
        <v>0</v>
      </c>
      <c r="O55" s="32">
        <f t="shared" si="1"/>
        <v>0</v>
      </c>
      <c r="P55" s="33" t="s">
        <v>223</v>
      </c>
    </row>
    <row r="56" spans="1:17" ht="45" hidden="1" customHeight="1">
      <c r="A56" s="2"/>
      <c r="B56" s="2" t="s">
        <v>12</v>
      </c>
      <c r="C56" s="2"/>
      <c r="D56" s="2"/>
      <c r="E56" s="10" t="s">
        <v>59</v>
      </c>
      <c r="F56" s="3" t="s">
        <v>160</v>
      </c>
      <c r="G56" s="3" t="s">
        <v>160</v>
      </c>
      <c r="H56" s="3" t="s">
        <v>97</v>
      </c>
      <c r="I56" s="3" t="s">
        <v>97</v>
      </c>
      <c r="J56" s="3" t="s">
        <v>161</v>
      </c>
      <c r="K56" s="3" t="s">
        <v>161</v>
      </c>
      <c r="L56" s="4">
        <v>10000000</v>
      </c>
      <c r="M56" s="9">
        <v>9050000</v>
      </c>
      <c r="N56" s="9">
        <v>9050000</v>
      </c>
      <c r="O56" s="32">
        <f t="shared" si="1"/>
        <v>0</v>
      </c>
      <c r="P56" s="33" t="s">
        <v>221</v>
      </c>
      <c r="Q56" s="1" t="s">
        <v>189</v>
      </c>
    </row>
    <row r="57" spans="1:17" ht="45" hidden="1" customHeight="1">
      <c r="A57" s="2"/>
      <c r="B57" s="2" t="s">
        <v>82</v>
      </c>
      <c r="C57" s="2"/>
      <c r="D57" s="2"/>
      <c r="E57" s="10" t="s">
        <v>60</v>
      </c>
      <c r="F57" s="3" t="s">
        <v>162</v>
      </c>
      <c r="G57" s="3" t="s">
        <v>162</v>
      </c>
      <c r="H57" s="3" t="s">
        <v>97</v>
      </c>
      <c r="I57" s="3" t="s">
        <v>97</v>
      </c>
      <c r="J57" s="3" t="s">
        <v>163</v>
      </c>
      <c r="K57" s="3" t="s">
        <v>163</v>
      </c>
      <c r="L57" s="4">
        <v>90000000</v>
      </c>
      <c r="M57" s="9">
        <v>97140000</v>
      </c>
      <c r="N57" s="19">
        <v>120000000</v>
      </c>
      <c r="O57" s="19">
        <f t="shared" si="1"/>
        <v>22860000</v>
      </c>
      <c r="P57" s="33" t="s">
        <v>221</v>
      </c>
      <c r="Q57" s="1" t="s">
        <v>190</v>
      </c>
    </row>
    <row r="58" spans="1:17" ht="34.5" hidden="1" customHeight="1">
      <c r="A58" s="2"/>
      <c r="B58" s="2" t="s">
        <v>87</v>
      </c>
      <c r="C58" s="2"/>
      <c r="D58" s="2"/>
      <c r="E58" s="10" t="s">
        <v>61</v>
      </c>
      <c r="F58" s="3" t="s">
        <v>164</v>
      </c>
      <c r="G58" s="3" t="s">
        <v>164</v>
      </c>
      <c r="H58" s="3" t="s">
        <v>97</v>
      </c>
      <c r="I58" s="3" t="s">
        <v>97</v>
      </c>
      <c r="J58" s="3" t="s">
        <v>165</v>
      </c>
      <c r="K58" s="3" t="s">
        <v>165</v>
      </c>
      <c r="L58" s="4">
        <v>40000000</v>
      </c>
      <c r="M58" s="9">
        <v>20950000</v>
      </c>
      <c r="N58" s="9">
        <v>20950000</v>
      </c>
      <c r="O58" s="32">
        <f t="shared" si="1"/>
        <v>0</v>
      </c>
      <c r="P58" s="33" t="s">
        <v>221</v>
      </c>
      <c r="Q58" s="1" t="s">
        <v>189</v>
      </c>
    </row>
    <row r="59" spans="1:17" ht="45" hidden="1" customHeight="1">
      <c r="A59" s="2"/>
      <c r="B59" s="2" t="s">
        <v>88</v>
      </c>
      <c r="C59" s="2"/>
      <c r="D59" s="2"/>
      <c r="E59" s="10" t="s">
        <v>62</v>
      </c>
      <c r="F59" s="3" t="s">
        <v>166</v>
      </c>
      <c r="G59" s="3" t="s">
        <v>166</v>
      </c>
      <c r="H59" s="3" t="s">
        <v>97</v>
      </c>
      <c r="I59" s="3" t="s">
        <v>97</v>
      </c>
      <c r="J59" s="3" t="s">
        <v>167</v>
      </c>
      <c r="K59" s="3" t="s">
        <v>167</v>
      </c>
      <c r="L59" s="4">
        <v>10000000</v>
      </c>
      <c r="M59" s="9">
        <v>18385000</v>
      </c>
      <c r="N59" s="9">
        <v>18385000</v>
      </c>
      <c r="O59" s="32">
        <f t="shared" si="1"/>
        <v>0</v>
      </c>
      <c r="P59" s="33" t="s">
        <v>221</v>
      </c>
      <c r="Q59" s="1" t="s">
        <v>189</v>
      </c>
    </row>
    <row r="60" spans="1:17" ht="45" hidden="1" customHeight="1">
      <c r="A60" s="2"/>
      <c r="B60" s="2" t="s">
        <v>89</v>
      </c>
      <c r="C60" s="2"/>
      <c r="D60" s="2"/>
      <c r="E60" s="10" t="s">
        <v>63</v>
      </c>
      <c r="F60" s="3" t="s">
        <v>168</v>
      </c>
      <c r="G60" s="3" t="s">
        <v>168</v>
      </c>
      <c r="H60" s="3" t="s">
        <v>97</v>
      </c>
      <c r="I60" s="3" t="s">
        <v>97</v>
      </c>
      <c r="J60" s="3" t="s">
        <v>177</v>
      </c>
      <c r="K60" s="3" t="s">
        <v>177</v>
      </c>
      <c r="L60" s="4">
        <v>0</v>
      </c>
      <c r="M60" s="9">
        <v>18780000</v>
      </c>
      <c r="N60" s="19">
        <v>18780000</v>
      </c>
      <c r="O60" s="32">
        <f t="shared" si="1"/>
        <v>0</v>
      </c>
      <c r="P60" s="33" t="s">
        <v>221</v>
      </c>
      <c r="Q60" s="1" t="s">
        <v>186</v>
      </c>
    </row>
    <row r="61" spans="1:17" ht="35.25" hidden="1" customHeight="1">
      <c r="A61" s="2"/>
      <c r="B61" s="2" t="s">
        <v>90</v>
      </c>
      <c r="C61" s="2"/>
      <c r="D61" s="2"/>
      <c r="E61" s="10" t="s">
        <v>64</v>
      </c>
      <c r="F61" s="3" t="s">
        <v>169</v>
      </c>
      <c r="G61" s="3" t="s">
        <v>169</v>
      </c>
      <c r="H61" s="3" t="s">
        <v>97</v>
      </c>
      <c r="I61" s="3" t="s">
        <v>97</v>
      </c>
      <c r="J61" s="3" t="s">
        <v>170</v>
      </c>
      <c r="K61" s="3" t="s">
        <v>170</v>
      </c>
      <c r="L61" s="4">
        <v>18000000</v>
      </c>
      <c r="M61" s="9">
        <v>24460000</v>
      </c>
      <c r="N61" s="9">
        <v>24460000</v>
      </c>
      <c r="O61" s="32">
        <f t="shared" si="1"/>
        <v>0</v>
      </c>
      <c r="P61" s="33" t="s">
        <v>221</v>
      </c>
      <c r="Q61" s="1" t="s">
        <v>186</v>
      </c>
    </row>
    <row r="62" spans="1:17" ht="26.25" hidden="1" customHeight="1">
      <c r="A62" s="2"/>
      <c r="B62" s="2" t="s">
        <v>91</v>
      </c>
      <c r="C62" s="2"/>
      <c r="D62" s="2"/>
      <c r="E62" s="10" t="s">
        <v>65</v>
      </c>
      <c r="F62" s="3" t="s">
        <v>171</v>
      </c>
      <c r="G62" s="3" t="s">
        <v>171</v>
      </c>
      <c r="H62" s="3" t="s">
        <v>97</v>
      </c>
      <c r="I62" s="3" t="s">
        <v>97</v>
      </c>
      <c r="J62" s="3" t="s">
        <v>172</v>
      </c>
      <c r="K62" s="3" t="s">
        <v>220</v>
      </c>
      <c r="L62" s="4">
        <v>75000000</v>
      </c>
      <c r="M62" s="9">
        <v>50110000</v>
      </c>
      <c r="N62" s="9">
        <v>50110000</v>
      </c>
      <c r="O62" s="32">
        <f t="shared" si="1"/>
        <v>0</v>
      </c>
      <c r="P62" s="33" t="s">
        <v>221</v>
      </c>
      <c r="Q62" s="1" t="s">
        <v>186</v>
      </c>
    </row>
    <row r="63" spans="1:17" ht="45" hidden="1" customHeight="1">
      <c r="A63" s="2"/>
      <c r="B63" s="2" t="s">
        <v>92</v>
      </c>
      <c r="C63" s="2"/>
      <c r="D63" s="2"/>
      <c r="E63" s="11" t="s">
        <v>66</v>
      </c>
      <c r="F63" s="3" t="s">
        <v>173</v>
      </c>
      <c r="G63" s="3" t="s">
        <v>173</v>
      </c>
      <c r="H63" s="3" t="s">
        <v>97</v>
      </c>
      <c r="I63" s="3" t="s">
        <v>97</v>
      </c>
      <c r="J63" s="3" t="s">
        <v>174</v>
      </c>
      <c r="K63" s="3" t="s">
        <v>212</v>
      </c>
      <c r="L63" s="4">
        <v>25000000</v>
      </c>
      <c r="M63" s="9">
        <v>44520000</v>
      </c>
      <c r="N63" s="19">
        <v>60000000</v>
      </c>
      <c r="O63" s="19">
        <f t="shared" si="1"/>
        <v>15480000</v>
      </c>
      <c r="P63" s="33" t="s">
        <v>221</v>
      </c>
      <c r="Q63" s="1" t="s">
        <v>190</v>
      </c>
    </row>
    <row r="64" spans="1:17" ht="45" hidden="1" customHeight="1">
      <c r="A64" s="2"/>
      <c r="B64" s="2" t="s">
        <v>93</v>
      </c>
      <c r="C64" s="2"/>
      <c r="D64" s="2"/>
      <c r="E64" s="11" t="s">
        <v>67</v>
      </c>
      <c r="F64" s="3" t="s">
        <v>178</v>
      </c>
      <c r="G64" s="3" t="s">
        <v>178</v>
      </c>
      <c r="H64" s="3" t="s">
        <v>97</v>
      </c>
      <c r="I64" s="3" t="s">
        <v>97</v>
      </c>
      <c r="J64" s="3" t="s">
        <v>176</v>
      </c>
      <c r="K64" s="3" t="s">
        <v>176</v>
      </c>
      <c r="L64" s="4">
        <v>50000000</v>
      </c>
      <c r="M64" s="9">
        <v>66370000</v>
      </c>
      <c r="N64" s="19">
        <v>57160000</v>
      </c>
      <c r="O64" s="19">
        <f t="shared" si="1"/>
        <v>-9210000</v>
      </c>
      <c r="P64" s="33" t="s">
        <v>221</v>
      </c>
      <c r="Q64" s="1" t="s">
        <v>186</v>
      </c>
    </row>
    <row r="65" spans="1:17" ht="45" hidden="1" customHeight="1">
      <c r="A65" s="2"/>
      <c r="B65" s="2" t="s">
        <v>94</v>
      </c>
      <c r="C65" s="2"/>
      <c r="D65" s="2"/>
      <c r="E65" s="11" t="s">
        <v>68</v>
      </c>
      <c r="F65" s="3" t="s">
        <v>179</v>
      </c>
      <c r="G65" s="3" t="s">
        <v>179</v>
      </c>
      <c r="H65" s="3" t="s">
        <v>97</v>
      </c>
      <c r="I65" s="3" t="s">
        <v>97</v>
      </c>
      <c r="J65" s="3" t="s">
        <v>180</v>
      </c>
      <c r="K65" s="3" t="s">
        <v>213</v>
      </c>
      <c r="L65" s="4">
        <v>20000000</v>
      </c>
      <c r="M65" s="9">
        <v>13620000</v>
      </c>
      <c r="N65" s="19">
        <v>25000000</v>
      </c>
      <c r="O65" s="19">
        <f t="shared" si="1"/>
        <v>11380000</v>
      </c>
      <c r="P65" s="33" t="s">
        <v>221</v>
      </c>
      <c r="Q65" s="1" t="s">
        <v>190</v>
      </c>
    </row>
    <row r="66" spans="1:17" s="8" customFormat="1" ht="15.75" hidden="1">
      <c r="A66" s="25"/>
      <c r="B66" s="25"/>
      <c r="C66" s="25"/>
      <c r="D66" s="25"/>
      <c r="E66" s="6" t="s">
        <v>95</v>
      </c>
      <c r="F66" s="6"/>
      <c r="G66" s="6"/>
      <c r="H66" s="6"/>
      <c r="I66" s="6"/>
      <c r="J66" s="6"/>
      <c r="K66" s="16"/>
      <c r="L66" s="7">
        <f>SUM(L9:L65)</f>
        <v>6717450000</v>
      </c>
      <c r="M66" s="7">
        <f t="shared" ref="M66:N66" si="2">SUM(M9:M65)</f>
        <v>7417450000</v>
      </c>
      <c r="N66" s="7">
        <f t="shared" si="2"/>
        <v>6817685000</v>
      </c>
      <c r="O66" s="20">
        <f>SUM(O9:O65)</f>
        <v>-599765000</v>
      </c>
      <c r="P66" s="42"/>
    </row>
    <row r="67" spans="1:17" ht="10.5" hidden="1" customHeight="1">
      <c r="A67" s="12"/>
      <c r="B67" s="12"/>
      <c r="C67" s="12"/>
      <c r="D67" s="12"/>
      <c r="E67" s="13"/>
      <c r="F67" s="13"/>
      <c r="G67" s="13"/>
      <c r="H67" s="13"/>
      <c r="I67" s="13"/>
      <c r="J67" s="13"/>
      <c r="K67" s="17"/>
      <c r="L67" s="14"/>
      <c r="M67" s="14"/>
      <c r="N67" s="21"/>
      <c r="O67" s="21"/>
      <c r="P67" s="43"/>
    </row>
    <row r="68" spans="1:17" ht="6" hidden="1" customHeight="1">
      <c r="A68" s="12"/>
      <c r="B68" s="12"/>
      <c r="C68" s="12"/>
      <c r="D68" s="12"/>
      <c r="E68" s="13"/>
      <c r="F68" s="13"/>
      <c r="G68" s="13"/>
      <c r="H68" s="13"/>
      <c r="I68" s="13"/>
      <c r="J68" s="13"/>
      <c r="K68" s="17"/>
      <c r="L68" s="14"/>
      <c r="M68" s="14"/>
      <c r="N68" s="21"/>
      <c r="O68" s="21"/>
      <c r="P68" s="43"/>
    </row>
    <row r="69" spans="1:17" hidden="1">
      <c r="A69" s="12"/>
      <c r="B69" s="12"/>
      <c r="C69" s="12"/>
      <c r="D69" s="12"/>
      <c r="E69" s="13"/>
      <c r="F69" s="13"/>
      <c r="G69" s="13"/>
      <c r="H69" s="13"/>
      <c r="I69" s="13"/>
      <c r="J69" s="13"/>
      <c r="K69" s="17"/>
      <c r="L69" s="14"/>
      <c r="M69" s="14"/>
      <c r="N69" s="21"/>
      <c r="O69" s="21"/>
      <c r="P69" s="43"/>
    </row>
    <row r="70" spans="1:17" hidden="1">
      <c r="A70" s="12"/>
      <c r="B70" s="12"/>
      <c r="C70" s="12"/>
      <c r="D70" s="12"/>
      <c r="E70" s="13"/>
      <c r="F70" s="13"/>
      <c r="G70" s="13"/>
      <c r="H70" s="13"/>
      <c r="I70" s="13"/>
      <c r="J70" s="13"/>
      <c r="K70" s="17"/>
      <c r="L70" s="14"/>
      <c r="M70" s="14"/>
      <c r="N70" s="21"/>
      <c r="O70" s="21"/>
      <c r="P70" s="43"/>
    </row>
    <row r="71" spans="1:17" hidden="1">
      <c r="E71" s="1" t="s">
        <v>195</v>
      </c>
      <c r="F71" s="1" t="s">
        <v>196</v>
      </c>
    </row>
    <row r="72" spans="1:17" hidden="1">
      <c r="E72" s="1" t="s">
        <v>196</v>
      </c>
      <c r="F72" s="1" t="s">
        <v>197</v>
      </c>
    </row>
    <row r="73" spans="1:17" hidden="1">
      <c r="E73" s="1" t="s">
        <v>197</v>
      </c>
      <c r="F73" s="45" t="s">
        <v>198</v>
      </c>
      <c r="G73" s="45"/>
    </row>
    <row r="74" spans="1:17" hidden="1">
      <c r="E74" s="45" t="s">
        <v>198</v>
      </c>
    </row>
  </sheetData>
  <autoFilter ref="A2:Q7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>
      <filters>
        <filter val="S"/>
      </filters>
    </filterColumn>
  </autoFilter>
  <mergeCells count="10">
    <mergeCell ref="A2:P2"/>
    <mergeCell ref="A3:F3"/>
    <mergeCell ref="M3:O3"/>
    <mergeCell ref="A4:D6"/>
    <mergeCell ref="E4:E6"/>
    <mergeCell ref="F4:G5"/>
    <mergeCell ref="H4:O4"/>
    <mergeCell ref="H5:I5"/>
    <mergeCell ref="J5:K5"/>
    <mergeCell ref="L5:O5"/>
  </mergeCells>
  <pageMargins left="0.48" right="0.35433070866141736" top="0.19" bottom="1.72" header="0.21" footer="0.31496062992125984"/>
  <pageSetup paperSize="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="62" zoomScaleNormal="62" workbookViewId="0">
      <selection activeCell="G52" sqref="G52"/>
    </sheetView>
  </sheetViews>
  <sheetFormatPr defaultColWidth="8.85546875" defaultRowHeight="15"/>
  <cols>
    <col min="1" max="1" width="5" style="1" customWidth="1"/>
    <col min="2" max="2" width="5.7109375" style="1" customWidth="1"/>
    <col min="3" max="3" width="5" style="1" customWidth="1"/>
    <col min="4" max="4" width="6.42578125" style="1" customWidth="1"/>
    <col min="5" max="5" width="27.5703125" style="1" customWidth="1"/>
    <col min="6" max="6" width="27.42578125" style="1" customWidth="1"/>
    <col min="7" max="7" width="26.5703125" style="1" customWidth="1"/>
    <col min="8" max="8" width="0" style="1" hidden="1" customWidth="1"/>
    <col min="9" max="9" width="15.5703125" style="1" bestFit="1" customWidth="1"/>
    <col min="10" max="16384" width="8.85546875" style="1"/>
  </cols>
  <sheetData>
    <row r="2" spans="1:8" ht="15.75">
      <c r="A2" s="94" t="s">
        <v>281</v>
      </c>
      <c r="B2" s="94"/>
      <c r="C2" s="94"/>
      <c r="D2" s="94"/>
      <c r="E2" s="94"/>
      <c r="F2" s="94"/>
      <c r="G2" s="94"/>
    </row>
    <row r="3" spans="1:8" s="13" customFormat="1" ht="15.75">
      <c r="A3" s="101"/>
      <c r="B3" s="101"/>
      <c r="C3" s="102"/>
      <c r="D3" s="102"/>
      <c r="E3" s="101"/>
      <c r="F3" s="101"/>
      <c r="G3" s="23"/>
    </row>
    <row r="4" spans="1:8">
      <c r="A4" s="104" t="s">
        <v>0</v>
      </c>
      <c r="B4" s="104"/>
      <c r="C4" s="104"/>
      <c r="D4" s="104"/>
      <c r="E4" s="105" t="s">
        <v>253</v>
      </c>
      <c r="F4" s="106" t="s">
        <v>2</v>
      </c>
      <c r="G4" s="80"/>
      <c r="H4" s="1" t="s">
        <v>191</v>
      </c>
    </row>
    <row r="5" spans="1:8">
      <c r="A5" s="104"/>
      <c r="B5" s="104"/>
      <c r="C5" s="104"/>
      <c r="D5" s="104"/>
      <c r="E5" s="105"/>
      <c r="F5" s="108"/>
      <c r="G5" s="80" t="s">
        <v>5</v>
      </c>
      <c r="H5" s="1" t="s">
        <v>191</v>
      </c>
    </row>
    <row r="6" spans="1:8" ht="30">
      <c r="A6" s="104"/>
      <c r="B6" s="104"/>
      <c r="C6" s="104"/>
      <c r="D6" s="104"/>
      <c r="E6" s="105"/>
      <c r="F6" s="74" t="s">
        <v>7</v>
      </c>
      <c r="G6" s="74"/>
      <c r="H6" s="1" t="s">
        <v>191</v>
      </c>
    </row>
    <row r="7" spans="1:8">
      <c r="A7" s="95" t="s">
        <v>231</v>
      </c>
      <c r="B7" s="96"/>
      <c r="C7" s="96"/>
      <c r="D7" s="97"/>
      <c r="E7" s="56" t="s">
        <v>232</v>
      </c>
      <c r="F7" s="56" t="s">
        <v>233</v>
      </c>
      <c r="G7" s="56" t="s">
        <v>237</v>
      </c>
      <c r="H7" s="1" t="s">
        <v>191</v>
      </c>
    </row>
    <row r="8" spans="1:8" s="8" customFormat="1" ht="51" customHeight="1">
      <c r="A8" s="54" t="s">
        <v>245</v>
      </c>
      <c r="B8" s="54" t="s">
        <v>245</v>
      </c>
      <c r="C8" s="5" t="s">
        <v>11</v>
      </c>
      <c r="D8" s="5"/>
      <c r="E8" s="6" t="s">
        <v>13</v>
      </c>
      <c r="F8" s="6"/>
      <c r="G8" s="6"/>
      <c r="H8" s="8" t="s">
        <v>185</v>
      </c>
    </row>
    <row r="9" spans="1:8" ht="53.25" customHeight="1">
      <c r="A9" s="55" t="s">
        <v>245</v>
      </c>
      <c r="B9" s="55" t="s">
        <v>245</v>
      </c>
      <c r="C9" s="53" t="s">
        <v>11</v>
      </c>
      <c r="D9" s="2" t="s">
        <v>14</v>
      </c>
      <c r="E9" s="3" t="s">
        <v>15</v>
      </c>
      <c r="F9" s="3" t="s">
        <v>96</v>
      </c>
      <c r="G9" s="3" t="s">
        <v>98</v>
      </c>
      <c r="H9" s="1" t="s">
        <v>185</v>
      </c>
    </row>
    <row r="10" spans="1:8" ht="65.25" customHeight="1">
      <c r="A10" s="55" t="s">
        <v>245</v>
      </c>
      <c r="B10" s="55" t="s">
        <v>245</v>
      </c>
      <c r="C10" s="53" t="s">
        <v>11</v>
      </c>
      <c r="D10" s="2" t="s">
        <v>16</v>
      </c>
      <c r="E10" s="3" t="s">
        <v>17</v>
      </c>
      <c r="F10" s="3" t="s">
        <v>100</v>
      </c>
      <c r="G10" s="3" t="s">
        <v>99</v>
      </c>
      <c r="H10" s="8" t="s">
        <v>185</v>
      </c>
    </row>
    <row r="11" spans="1:8" ht="67.5" customHeight="1">
      <c r="A11" s="55" t="s">
        <v>245</v>
      </c>
      <c r="B11" s="55" t="s">
        <v>245</v>
      </c>
      <c r="C11" s="53" t="s">
        <v>11</v>
      </c>
      <c r="D11" s="2" t="s">
        <v>69</v>
      </c>
      <c r="E11" s="3" t="s">
        <v>18</v>
      </c>
      <c r="F11" s="3" t="s">
        <v>101</v>
      </c>
      <c r="G11" s="3" t="s">
        <v>102</v>
      </c>
      <c r="H11" s="1" t="s">
        <v>185</v>
      </c>
    </row>
    <row r="12" spans="1:8" ht="68.25" customHeight="1">
      <c r="A12" s="55" t="s">
        <v>245</v>
      </c>
      <c r="B12" s="55" t="s">
        <v>245</v>
      </c>
      <c r="C12" s="53" t="s">
        <v>11</v>
      </c>
      <c r="D12" s="2" t="s">
        <v>70</v>
      </c>
      <c r="E12" s="3" t="s">
        <v>19</v>
      </c>
      <c r="F12" s="3" t="s">
        <v>103</v>
      </c>
      <c r="G12" s="3" t="s">
        <v>104</v>
      </c>
      <c r="H12" s="8" t="s">
        <v>185</v>
      </c>
    </row>
    <row r="13" spans="1:8" ht="43.5" customHeight="1">
      <c r="A13" s="55" t="s">
        <v>245</v>
      </c>
      <c r="B13" s="55" t="s">
        <v>245</v>
      </c>
      <c r="C13" s="53" t="s">
        <v>11</v>
      </c>
      <c r="D13" s="2" t="s">
        <v>71</v>
      </c>
      <c r="E13" s="3" t="s">
        <v>20</v>
      </c>
      <c r="F13" s="3" t="s">
        <v>105</v>
      </c>
      <c r="G13" s="3" t="s">
        <v>106</v>
      </c>
      <c r="H13" s="1" t="s">
        <v>185</v>
      </c>
    </row>
    <row r="14" spans="1:8" ht="45">
      <c r="A14" s="55" t="s">
        <v>245</v>
      </c>
      <c r="B14" s="55" t="s">
        <v>245</v>
      </c>
      <c r="C14" s="53" t="s">
        <v>11</v>
      </c>
      <c r="D14" s="2" t="s">
        <v>72</v>
      </c>
      <c r="E14" s="3" t="s">
        <v>21</v>
      </c>
      <c r="F14" s="3" t="s">
        <v>107</v>
      </c>
      <c r="G14" s="3" t="s">
        <v>108</v>
      </c>
      <c r="H14" s="8" t="s">
        <v>185</v>
      </c>
    </row>
    <row r="15" spans="1:8" ht="93.75" customHeight="1">
      <c r="A15" s="55" t="s">
        <v>245</v>
      </c>
      <c r="B15" s="55" t="s">
        <v>245</v>
      </c>
      <c r="C15" s="53" t="s">
        <v>11</v>
      </c>
      <c r="D15" s="2" t="s">
        <v>73</v>
      </c>
      <c r="E15" s="3" t="s">
        <v>22</v>
      </c>
      <c r="F15" s="3" t="s">
        <v>109</v>
      </c>
      <c r="G15" s="3" t="s">
        <v>110</v>
      </c>
      <c r="H15" s="1" t="s">
        <v>185</v>
      </c>
    </row>
    <row r="16" spans="1:8" ht="51" customHeight="1">
      <c r="A16" s="55" t="s">
        <v>245</v>
      </c>
      <c r="B16" s="55" t="s">
        <v>245</v>
      </c>
      <c r="C16" s="53" t="s">
        <v>11</v>
      </c>
      <c r="D16" s="2" t="s">
        <v>74</v>
      </c>
      <c r="E16" s="3" t="s">
        <v>23</v>
      </c>
      <c r="F16" s="3" t="s">
        <v>118</v>
      </c>
      <c r="G16" s="3" t="s">
        <v>111</v>
      </c>
      <c r="H16" s="8" t="s">
        <v>185</v>
      </c>
    </row>
    <row r="17" spans="1:8" ht="75.75" customHeight="1">
      <c r="A17" s="55" t="s">
        <v>245</v>
      </c>
      <c r="B17" s="55" t="s">
        <v>245</v>
      </c>
      <c r="C17" s="53" t="s">
        <v>11</v>
      </c>
      <c r="D17" s="2" t="s">
        <v>75</v>
      </c>
      <c r="E17" s="3" t="s">
        <v>24</v>
      </c>
      <c r="F17" s="3" t="s">
        <v>112</v>
      </c>
      <c r="G17" s="3" t="s">
        <v>113</v>
      </c>
      <c r="H17" s="1" t="s">
        <v>185</v>
      </c>
    </row>
    <row r="18" spans="1:8" ht="114" customHeight="1">
      <c r="A18" s="55" t="s">
        <v>245</v>
      </c>
      <c r="B18" s="55" t="s">
        <v>245</v>
      </c>
      <c r="C18" s="53" t="s">
        <v>11</v>
      </c>
      <c r="D18" s="2" t="s">
        <v>76</v>
      </c>
      <c r="E18" s="3" t="s">
        <v>25</v>
      </c>
      <c r="F18" s="3" t="s">
        <v>114</v>
      </c>
      <c r="G18" s="3" t="s">
        <v>115</v>
      </c>
      <c r="H18" s="8" t="s">
        <v>185</v>
      </c>
    </row>
    <row r="19" spans="1:8" ht="51" customHeight="1">
      <c r="A19" s="55" t="s">
        <v>245</v>
      </c>
      <c r="B19" s="55" t="s">
        <v>245</v>
      </c>
      <c r="C19" s="53" t="s">
        <v>11</v>
      </c>
      <c r="D19" s="2" t="s">
        <v>77</v>
      </c>
      <c r="E19" s="3" t="s">
        <v>26</v>
      </c>
      <c r="F19" s="3" t="s">
        <v>117</v>
      </c>
      <c r="G19" s="3" t="s">
        <v>116</v>
      </c>
      <c r="H19" s="1" t="s">
        <v>185</v>
      </c>
    </row>
    <row r="20" spans="1:8" ht="79.5" customHeight="1">
      <c r="A20" s="55" t="s">
        <v>245</v>
      </c>
      <c r="B20" s="55" t="s">
        <v>245</v>
      </c>
      <c r="C20" s="53" t="s">
        <v>11</v>
      </c>
      <c r="D20" s="2" t="s">
        <v>78</v>
      </c>
      <c r="E20" s="3" t="s">
        <v>27</v>
      </c>
      <c r="F20" s="3" t="s">
        <v>119</v>
      </c>
      <c r="G20" s="3" t="s">
        <v>120</v>
      </c>
      <c r="H20" s="8" t="s">
        <v>185</v>
      </c>
    </row>
    <row r="21" spans="1:8" ht="46.5" customHeight="1">
      <c r="A21" s="55" t="s">
        <v>245</v>
      </c>
      <c r="B21" s="55" t="s">
        <v>245</v>
      </c>
      <c r="C21" s="53" t="s">
        <v>11</v>
      </c>
      <c r="D21" s="2" t="s">
        <v>79</v>
      </c>
      <c r="E21" s="3" t="s">
        <v>28</v>
      </c>
      <c r="F21" s="3" t="s">
        <v>121</v>
      </c>
      <c r="G21" s="3" t="s">
        <v>122</v>
      </c>
      <c r="H21" s="1" t="s">
        <v>185</v>
      </c>
    </row>
    <row r="22" spans="1:8" ht="56.25" customHeight="1">
      <c r="A22" s="55" t="s">
        <v>245</v>
      </c>
      <c r="B22" s="55" t="s">
        <v>245</v>
      </c>
      <c r="C22" s="53" t="s">
        <v>11</v>
      </c>
      <c r="D22" s="2" t="s">
        <v>80</v>
      </c>
      <c r="E22" s="3" t="s">
        <v>29</v>
      </c>
      <c r="F22" s="3" t="s">
        <v>123</v>
      </c>
      <c r="G22" s="3" t="s">
        <v>124</v>
      </c>
      <c r="H22" s="8" t="s">
        <v>185</v>
      </c>
    </row>
    <row r="23" spans="1:8" s="8" customFormat="1" ht="51" customHeight="1">
      <c r="A23" s="54" t="s">
        <v>245</v>
      </c>
      <c r="B23" s="54" t="s">
        <v>245</v>
      </c>
      <c r="C23" s="5" t="s">
        <v>30</v>
      </c>
      <c r="D23" s="5"/>
      <c r="E23" s="6" t="s">
        <v>31</v>
      </c>
      <c r="F23" s="6"/>
      <c r="G23" s="6"/>
      <c r="H23" s="1" t="s">
        <v>185</v>
      </c>
    </row>
    <row r="24" spans="1:8" ht="42" customHeight="1">
      <c r="A24" s="55" t="s">
        <v>245</v>
      </c>
      <c r="B24" s="55" t="s">
        <v>245</v>
      </c>
      <c r="C24" s="53" t="s">
        <v>30</v>
      </c>
      <c r="D24" s="2" t="s">
        <v>81</v>
      </c>
      <c r="E24" s="3" t="s">
        <v>32</v>
      </c>
      <c r="F24" s="3" t="s">
        <v>125</v>
      </c>
      <c r="G24" s="3" t="s">
        <v>126</v>
      </c>
      <c r="H24" s="8" t="s">
        <v>185</v>
      </c>
    </row>
    <row r="25" spans="1:8" ht="51" customHeight="1">
      <c r="A25" s="55" t="s">
        <v>245</v>
      </c>
      <c r="B25" s="55" t="s">
        <v>245</v>
      </c>
      <c r="C25" s="53" t="s">
        <v>30</v>
      </c>
      <c r="D25" s="2" t="s">
        <v>72</v>
      </c>
      <c r="E25" s="3" t="s">
        <v>33</v>
      </c>
      <c r="F25" s="3" t="s">
        <v>127</v>
      </c>
      <c r="G25" s="3" t="s">
        <v>128</v>
      </c>
      <c r="H25" s="1" t="s">
        <v>185</v>
      </c>
    </row>
    <row r="26" spans="1:8" ht="45" customHeight="1">
      <c r="A26" s="55" t="s">
        <v>245</v>
      </c>
      <c r="B26" s="55" t="s">
        <v>245</v>
      </c>
      <c r="C26" s="53" t="s">
        <v>30</v>
      </c>
      <c r="D26" s="2" t="s">
        <v>73</v>
      </c>
      <c r="E26" s="3" t="s">
        <v>34</v>
      </c>
      <c r="F26" s="3" t="s">
        <v>129</v>
      </c>
      <c r="G26" s="3" t="s">
        <v>130</v>
      </c>
      <c r="H26" s="8" t="s">
        <v>185</v>
      </c>
    </row>
    <row r="27" spans="1:8" ht="49.5" customHeight="1">
      <c r="A27" s="55" t="s">
        <v>245</v>
      </c>
      <c r="B27" s="55" t="s">
        <v>245</v>
      </c>
      <c r="C27" s="53" t="s">
        <v>30</v>
      </c>
      <c r="D27" s="2" t="s">
        <v>82</v>
      </c>
      <c r="E27" s="3" t="s">
        <v>35</v>
      </c>
      <c r="F27" s="3" t="s">
        <v>131</v>
      </c>
      <c r="G27" s="3" t="s">
        <v>102</v>
      </c>
      <c r="H27" s="1" t="s">
        <v>185</v>
      </c>
    </row>
    <row r="28" spans="1:8" ht="56.25" customHeight="1">
      <c r="A28" s="55" t="s">
        <v>245</v>
      </c>
      <c r="B28" s="55" t="s">
        <v>245</v>
      </c>
      <c r="C28" s="53" t="s">
        <v>30</v>
      </c>
      <c r="D28" s="2" t="s">
        <v>83</v>
      </c>
      <c r="E28" s="3" t="s">
        <v>36</v>
      </c>
      <c r="F28" s="3" t="s">
        <v>132</v>
      </c>
      <c r="G28" s="3" t="s">
        <v>133</v>
      </c>
      <c r="H28" s="8" t="s">
        <v>185</v>
      </c>
    </row>
    <row r="29" spans="1:8" s="8" customFormat="1" ht="41.25" customHeight="1">
      <c r="A29" s="54" t="s">
        <v>245</v>
      </c>
      <c r="B29" s="54" t="s">
        <v>245</v>
      </c>
      <c r="C29" s="5" t="s">
        <v>37</v>
      </c>
      <c r="D29" s="5"/>
      <c r="E29" s="6" t="s">
        <v>38</v>
      </c>
      <c r="F29" s="6"/>
      <c r="G29" s="6"/>
      <c r="H29" s="1" t="s">
        <v>185</v>
      </c>
    </row>
    <row r="30" spans="1:8" ht="42.75" customHeight="1">
      <c r="A30" s="55" t="s">
        <v>245</v>
      </c>
      <c r="B30" s="55" t="s">
        <v>245</v>
      </c>
      <c r="C30" s="53" t="s">
        <v>37</v>
      </c>
      <c r="D30" s="2" t="s">
        <v>84</v>
      </c>
      <c r="E30" s="3" t="s">
        <v>39</v>
      </c>
      <c r="F30" s="3" t="s">
        <v>134</v>
      </c>
      <c r="G30" s="3" t="s">
        <v>135</v>
      </c>
      <c r="H30" s="8" t="s">
        <v>185</v>
      </c>
    </row>
    <row r="31" spans="1:8" s="8" customFormat="1" ht="53.25" customHeight="1">
      <c r="A31" s="54" t="s">
        <v>245</v>
      </c>
      <c r="B31" s="54" t="s">
        <v>245</v>
      </c>
      <c r="C31" s="5" t="s">
        <v>40</v>
      </c>
      <c r="D31" s="5"/>
      <c r="E31" s="6" t="s">
        <v>44</v>
      </c>
      <c r="F31" s="6"/>
      <c r="G31" s="6"/>
      <c r="H31" s="1" t="s">
        <v>187</v>
      </c>
    </row>
    <row r="32" spans="1:8" s="8" customFormat="1" ht="47.25" customHeight="1">
      <c r="A32" s="55" t="s">
        <v>245</v>
      </c>
      <c r="B32" s="55" t="s">
        <v>245</v>
      </c>
      <c r="C32" s="53" t="s">
        <v>40</v>
      </c>
      <c r="D32" s="2" t="s">
        <v>14</v>
      </c>
      <c r="E32" s="3" t="s">
        <v>41</v>
      </c>
      <c r="F32" s="3" t="s">
        <v>136</v>
      </c>
      <c r="G32" s="3" t="s">
        <v>175</v>
      </c>
      <c r="H32" s="8" t="s">
        <v>185</v>
      </c>
    </row>
    <row r="33" spans="1:9" ht="54" customHeight="1">
      <c r="A33" s="55" t="s">
        <v>245</v>
      </c>
      <c r="B33" s="55" t="s">
        <v>245</v>
      </c>
      <c r="C33" s="53" t="s">
        <v>40</v>
      </c>
      <c r="D33" s="2" t="s">
        <v>81</v>
      </c>
      <c r="E33" s="3" t="s">
        <v>42</v>
      </c>
      <c r="F33" s="3" t="s">
        <v>137</v>
      </c>
      <c r="G33" s="3" t="s">
        <v>138</v>
      </c>
      <c r="H33" s="1" t="s">
        <v>186</v>
      </c>
    </row>
    <row r="34" spans="1:9" s="8" customFormat="1" ht="52.5" customHeight="1">
      <c r="A34" s="54" t="s">
        <v>246</v>
      </c>
      <c r="B34" s="54" t="s">
        <v>11</v>
      </c>
      <c r="C34" s="5" t="s">
        <v>43</v>
      </c>
      <c r="D34" s="5"/>
      <c r="E34" s="6" t="s">
        <v>44</v>
      </c>
      <c r="F34" s="6"/>
      <c r="G34" s="6"/>
      <c r="H34" s="8" t="s">
        <v>186</v>
      </c>
    </row>
    <row r="35" spans="1:9" ht="48.75" customHeight="1">
      <c r="A35" s="55" t="s">
        <v>246</v>
      </c>
      <c r="B35" s="55" t="s">
        <v>11</v>
      </c>
      <c r="C35" s="53" t="s">
        <v>43</v>
      </c>
      <c r="D35" s="2" t="s">
        <v>14</v>
      </c>
      <c r="E35" s="3" t="s">
        <v>45</v>
      </c>
      <c r="F35" s="3" t="s">
        <v>139</v>
      </c>
      <c r="G35" s="3" t="s">
        <v>140</v>
      </c>
      <c r="H35" s="8" t="s">
        <v>186</v>
      </c>
    </row>
    <row r="36" spans="1:9" ht="67.5" customHeight="1">
      <c r="A36" s="55" t="s">
        <v>246</v>
      </c>
      <c r="B36" s="55" t="s">
        <v>11</v>
      </c>
      <c r="C36" s="53" t="s">
        <v>43</v>
      </c>
      <c r="D36" s="2" t="s">
        <v>16</v>
      </c>
      <c r="E36" s="3" t="s">
        <v>46</v>
      </c>
      <c r="F36" s="3" t="s">
        <v>141</v>
      </c>
      <c r="G36" s="3" t="s">
        <v>142</v>
      </c>
      <c r="H36" s="8" t="s">
        <v>186</v>
      </c>
    </row>
    <row r="37" spans="1:9" ht="41.25" customHeight="1">
      <c r="A37" s="55" t="s">
        <v>246</v>
      </c>
      <c r="B37" s="55" t="s">
        <v>11</v>
      </c>
      <c r="C37" s="53" t="s">
        <v>43</v>
      </c>
      <c r="D37" s="2" t="s">
        <v>85</v>
      </c>
      <c r="E37" s="3" t="s">
        <v>47</v>
      </c>
      <c r="F37" s="3" t="s">
        <v>143</v>
      </c>
      <c r="G37" s="3" t="s">
        <v>176</v>
      </c>
      <c r="H37" s="8" t="s">
        <v>186</v>
      </c>
      <c r="I37" s="52"/>
    </row>
    <row r="38" spans="1:9" s="8" customFormat="1" ht="51" customHeight="1">
      <c r="A38" s="54" t="s">
        <v>246</v>
      </c>
      <c r="B38" s="54" t="s">
        <v>40</v>
      </c>
      <c r="C38" s="5" t="s">
        <v>48</v>
      </c>
      <c r="D38" s="5"/>
      <c r="E38" s="6" t="s">
        <v>49</v>
      </c>
      <c r="F38" s="6"/>
      <c r="G38" s="6"/>
      <c r="H38" s="8" t="s">
        <v>188</v>
      </c>
    </row>
    <row r="39" spans="1:9" ht="45">
      <c r="A39" s="55" t="s">
        <v>246</v>
      </c>
      <c r="B39" s="55" t="s">
        <v>40</v>
      </c>
      <c r="C39" s="53" t="s">
        <v>48</v>
      </c>
      <c r="D39" s="2" t="s">
        <v>16</v>
      </c>
      <c r="E39" s="10" t="s">
        <v>50</v>
      </c>
      <c r="F39" s="3" t="s">
        <v>144</v>
      </c>
      <c r="G39" s="3" t="s">
        <v>145</v>
      </c>
      <c r="H39" s="1" t="s">
        <v>189</v>
      </c>
    </row>
    <row r="40" spans="1:9" ht="56.25" customHeight="1">
      <c r="A40" s="55" t="s">
        <v>246</v>
      </c>
      <c r="B40" s="55" t="s">
        <v>40</v>
      </c>
      <c r="C40" s="53" t="s">
        <v>48</v>
      </c>
      <c r="D40" s="2" t="s">
        <v>85</v>
      </c>
      <c r="E40" s="11" t="s">
        <v>51</v>
      </c>
      <c r="F40" s="3" t="s">
        <v>146</v>
      </c>
      <c r="G40" s="3" t="s">
        <v>147</v>
      </c>
      <c r="H40" s="1" t="s">
        <v>190</v>
      </c>
    </row>
    <row r="41" spans="1:9" ht="100.5" customHeight="1">
      <c r="A41" s="55" t="s">
        <v>246</v>
      </c>
      <c r="B41" s="55" t="s">
        <v>40</v>
      </c>
      <c r="C41" s="53" t="s">
        <v>48</v>
      </c>
      <c r="D41" s="2" t="s">
        <v>84</v>
      </c>
      <c r="E41" s="11" t="s">
        <v>52</v>
      </c>
      <c r="F41" s="3" t="s">
        <v>148</v>
      </c>
      <c r="G41" s="3" t="s">
        <v>149</v>
      </c>
      <c r="H41" s="1" t="s">
        <v>189</v>
      </c>
    </row>
    <row r="42" spans="1:9" ht="102.75" customHeight="1">
      <c r="A42" s="55" t="s">
        <v>246</v>
      </c>
      <c r="B42" s="55" t="s">
        <v>40</v>
      </c>
      <c r="C42" s="53" t="s">
        <v>48</v>
      </c>
      <c r="D42" s="2" t="s">
        <v>70</v>
      </c>
      <c r="E42" s="11" t="s">
        <v>53</v>
      </c>
      <c r="F42" s="3" t="s">
        <v>182</v>
      </c>
      <c r="G42" s="3" t="s">
        <v>181</v>
      </c>
      <c r="H42" s="1" t="s">
        <v>190</v>
      </c>
    </row>
    <row r="43" spans="1:9" ht="69.75" customHeight="1">
      <c r="A43" s="55" t="s">
        <v>246</v>
      </c>
      <c r="B43" s="55" t="s">
        <v>40</v>
      </c>
      <c r="C43" s="53" t="s">
        <v>48</v>
      </c>
      <c r="D43" s="2" t="s">
        <v>71</v>
      </c>
      <c r="E43" s="11" t="s">
        <v>54</v>
      </c>
      <c r="F43" s="3" t="s">
        <v>150</v>
      </c>
      <c r="G43" s="3" t="s">
        <v>151</v>
      </c>
      <c r="H43" s="1" t="s">
        <v>189</v>
      </c>
    </row>
    <row r="44" spans="1:9" ht="101.25" customHeight="1">
      <c r="A44" s="55" t="s">
        <v>246</v>
      </c>
      <c r="B44" s="55" t="s">
        <v>40</v>
      </c>
      <c r="C44" s="53" t="s">
        <v>48</v>
      </c>
      <c r="D44" s="2" t="s">
        <v>86</v>
      </c>
      <c r="E44" s="11" t="s">
        <v>55</v>
      </c>
      <c r="F44" s="3" t="s">
        <v>152</v>
      </c>
      <c r="G44" s="3" t="s">
        <v>153</v>
      </c>
      <c r="H44" s="1" t="s">
        <v>186</v>
      </c>
      <c r="I44" s="51"/>
    </row>
    <row r="45" spans="1:9" ht="56.25" customHeight="1">
      <c r="A45" s="55" t="s">
        <v>246</v>
      </c>
      <c r="B45" s="55" t="s">
        <v>40</v>
      </c>
      <c r="C45" s="53" t="s">
        <v>48</v>
      </c>
      <c r="D45" s="2" t="s">
        <v>77</v>
      </c>
      <c r="E45" s="11" t="s">
        <v>56</v>
      </c>
      <c r="F45" s="3" t="s">
        <v>155</v>
      </c>
      <c r="G45" s="3" t="s">
        <v>154</v>
      </c>
      <c r="H45" s="1" t="s">
        <v>189</v>
      </c>
    </row>
    <row r="46" spans="1:9" ht="82.5" customHeight="1">
      <c r="A46" s="55" t="s">
        <v>246</v>
      </c>
      <c r="B46" s="55" t="s">
        <v>40</v>
      </c>
      <c r="C46" s="53" t="s">
        <v>48</v>
      </c>
      <c r="D46" s="2" t="s">
        <v>78</v>
      </c>
      <c r="E46" s="10" t="s">
        <v>57</v>
      </c>
      <c r="F46" s="3" t="s">
        <v>156</v>
      </c>
      <c r="G46" s="3" t="s">
        <v>157</v>
      </c>
      <c r="H46" s="1" t="s">
        <v>190</v>
      </c>
    </row>
    <row r="47" spans="1:9" ht="54.75" customHeight="1">
      <c r="A47" s="55" t="s">
        <v>246</v>
      </c>
      <c r="B47" s="55" t="s">
        <v>40</v>
      </c>
      <c r="C47" s="53" t="s">
        <v>48</v>
      </c>
      <c r="D47" s="2" t="s">
        <v>79</v>
      </c>
      <c r="E47" s="10" t="s">
        <v>58</v>
      </c>
      <c r="F47" s="3" t="s">
        <v>158</v>
      </c>
      <c r="G47" s="3" t="s">
        <v>159</v>
      </c>
      <c r="H47" s="1" t="s">
        <v>190</v>
      </c>
    </row>
    <row r="48" spans="1:9" ht="58.5" customHeight="1">
      <c r="A48" s="55" t="s">
        <v>246</v>
      </c>
      <c r="B48" s="55" t="s">
        <v>40</v>
      </c>
      <c r="C48" s="53" t="s">
        <v>48</v>
      </c>
      <c r="D48" s="2" t="s">
        <v>12</v>
      </c>
      <c r="E48" s="10" t="s">
        <v>59</v>
      </c>
      <c r="F48" s="3" t="s">
        <v>160</v>
      </c>
      <c r="G48" s="3" t="s">
        <v>161</v>
      </c>
      <c r="H48" s="1" t="s">
        <v>189</v>
      </c>
    </row>
    <row r="49" spans="1:8" ht="67.5" customHeight="1">
      <c r="A49" s="55" t="s">
        <v>246</v>
      </c>
      <c r="B49" s="55" t="s">
        <v>40</v>
      </c>
      <c r="C49" s="53" t="s">
        <v>48</v>
      </c>
      <c r="D49" s="2" t="s">
        <v>82</v>
      </c>
      <c r="E49" s="10" t="s">
        <v>60</v>
      </c>
      <c r="F49" s="3" t="s">
        <v>162</v>
      </c>
      <c r="G49" s="3" t="s">
        <v>163</v>
      </c>
      <c r="H49" s="1" t="s">
        <v>190</v>
      </c>
    </row>
    <row r="50" spans="1:8" ht="34.5" customHeight="1">
      <c r="A50" s="55" t="s">
        <v>246</v>
      </c>
      <c r="B50" s="55" t="s">
        <v>40</v>
      </c>
      <c r="C50" s="53" t="s">
        <v>48</v>
      </c>
      <c r="D50" s="2" t="s">
        <v>87</v>
      </c>
      <c r="E50" s="10" t="s">
        <v>61</v>
      </c>
      <c r="F50" s="3" t="s">
        <v>164</v>
      </c>
      <c r="G50" s="3" t="s">
        <v>165</v>
      </c>
      <c r="H50" s="1" t="s">
        <v>189</v>
      </c>
    </row>
    <row r="51" spans="1:8" ht="51.75" customHeight="1">
      <c r="A51" s="55" t="s">
        <v>246</v>
      </c>
      <c r="B51" s="55" t="s">
        <v>40</v>
      </c>
      <c r="C51" s="53" t="s">
        <v>48</v>
      </c>
      <c r="D51" s="2" t="s">
        <v>88</v>
      </c>
      <c r="E51" s="10" t="s">
        <v>62</v>
      </c>
      <c r="F51" s="3" t="s">
        <v>166</v>
      </c>
      <c r="G51" s="3" t="s">
        <v>167</v>
      </c>
      <c r="H51" s="1" t="s">
        <v>189</v>
      </c>
    </row>
    <row r="52" spans="1:8" ht="55.5" customHeight="1">
      <c r="A52" s="55" t="s">
        <v>246</v>
      </c>
      <c r="B52" s="55" t="s">
        <v>40</v>
      </c>
      <c r="C52" s="53" t="s">
        <v>48</v>
      </c>
      <c r="D52" s="2" t="s">
        <v>89</v>
      </c>
      <c r="E52" s="10" t="s">
        <v>63</v>
      </c>
      <c r="F52" s="3" t="s">
        <v>168</v>
      </c>
      <c r="G52" s="3" t="s">
        <v>177</v>
      </c>
      <c r="H52" s="1" t="s">
        <v>186</v>
      </c>
    </row>
    <row r="53" spans="1:8" ht="38.25" customHeight="1">
      <c r="A53" s="55" t="s">
        <v>246</v>
      </c>
      <c r="B53" s="55" t="s">
        <v>40</v>
      </c>
      <c r="C53" s="53" t="s">
        <v>48</v>
      </c>
      <c r="D53" s="2" t="s">
        <v>90</v>
      </c>
      <c r="E53" s="10" t="s">
        <v>64</v>
      </c>
      <c r="F53" s="3" t="s">
        <v>169</v>
      </c>
      <c r="G53" s="3" t="s">
        <v>170</v>
      </c>
      <c r="H53" s="1" t="s">
        <v>186</v>
      </c>
    </row>
    <row r="54" spans="1:8" ht="32.25" customHeight="1">
      <c r="A54" s="55" t="s">
        <v>246</v>
      </c>
      <c r="B54" s="55" t="s">
        <v>40</v>
      </c>
      <c r="C54" s="53" t="s">
        <v>48</v>
      </c>
      <c r="D54" s="2" t="s">
        <v>91</v>
      </c>
      <c r="E54" s="10" t="s">
        <v>65</v>
      </c>
      <c r="F54" s="3" t="s">
        <v>171</v>
      </c>
      <c r="G54" s="3" t="s">
        <v>172</v>
      </c>
      <c r="H54" s="1" t="s">
        <v>186</v>
      </c>
    </row>
    <row r="55" spans="1:8" ht="75.75" customHeight="1">
      <c r="A55" s="55" t="s">
        <v>246</v>
      </c>
      <c r="B55" s="55" t="s">
        <v>40</v>
      </c>
      <c r="C55" s="53" t="s">
        <v>48</v>
      </c>
      <c r="D55" s="2" t="s">
        <v>92</v>
      </c>
      <c r="E55" s="11" t="s">
        <v>66</v>
      </c>
      <c r="F55" s="3" t="s">
        <v>173</v>
      </c>
      <c r="G55" s="3" t="s">
        <v>174</v>
      </c>
      <c r="H55" s="1" t="s">
        <v>190</v>
      </c>
    </row>
    <row r="56" spans="1:8" ht="81.75" customHeight="1">
      <c r="A56" s="55" t="s">
        <v>246</v>
      </c>
      <c r="B56" s="55" t="s">
        <v>40</v>
      </c>
      <c r="C56" s="53" t="s">
        <v>48</v>
      </c>
      <c r="D56" s="2" t="s">
        <v>93</v>
      </c>
      <c r="E56" s="11" t="s">
        <v>67</v>
      </c>
      <c r="F56" s="3" t="s">
        <v>178</v>
      </c>
      <c r="G56" s="3" t="s">
        <v>176</v>
      </c>
      <c r="H56" s="1" t="s">
        <v>186</v>
      </c>
    </row>
    <row r="57" spans="1:8" ht="45" customHeight="1">
      <c r="A57" s="55" t="s">
        <v>246</v>
      </c>
      <c r="B57" s="55" t="s">
        <v>40</v>
      </c>
      <c r="C57" s="53" t="s">
        <v>48</v>
      </c>
      <c r="D57" s="2" t="s">
        <v>94</v>
      </c>
      <c r="E57" s="11" t="s">
        <v>68</v>
      </c>
      <c r="F57" s="3" t="s">
        <v>179</v>
      </c>
      <c r="G57" s="3" t="s">
        <v>180</v>
      </c>
      <c r="H57" s="1" t="s">
        <v>190</v>
      </c>
    </row>
    <row r="58" spans="1:8">
      <c r="G58" s="66"/>
    </row>
    <row r="59" spans="1:8">
      <c r="G59" s="67"/>
    </row>
    <row r="60" spans="1:8">
      <c r="G60" s="73"/>
    </row>
    <row r="61" spans="1:8">
      <c r="G61" s="73"/>
    </row>
  </sheetData>
  <mergeCells count="6">
    <mergeCell ref="A2:G2"/>
    <mergeCell ref="A3:F3"/>
    <mergeCell ref="A4:D6"/>
    <mergeCell ref="E4:E6"/>
    <mergeCell ref="F4:F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belanja langsung</vt:lpstr>
      <vt:lpstr>belanja tidak langsung</vt:lpstr>
      <vt:lpstr>Sheet3</vt:lpstr>
      <vt:lpstr>Sheet1</vt:lpstr>
      <vt:lpstr>'belanja langsung'!Print_Area</vt:lpstr>
      <vt:lpstr>Sheet3!Print_Area</vt:lpstr>
      <vt:lpstr>'belanja langsung'!Print_Titles</vt:lpstr>
      <vt:lpstr>Sheet3!Print_Titles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BAPEDA BLORA</dc:creator>
  <cp:lastModifiedBy>BKD</cp:lastModifiedBy>
  <cp:lastPrinted>2017-07-14T01:01:31Z</cp:lastPrinted>
  <dcterms:created xsi:type="dcterms:W3CDTF">2017-06-19T01:50:34Z</dcterms:created>
  <dcterms:modified xsi:type="dcterms:W3CDTF">2017-07-19T04:31:17Z</dcterms:modified>
</cp:coreProperties>
</file>